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2"/>
  </bookViews>
  <sheets>
    <sheet name="RENGLON 011 Y 022" sheetId="2" r:id="rId1"/>
    <sheet name="Renglón 029" sheetId="11" r:id="rId2"/>
    <sheet name="Renglón 081 " sheetId="8" r:id="rId3"/>
  </sheets>
  <externalReferences>
    <externalReference r:id="rId4"/>
  </externalReferences>
  <definedNames>
    <definedName name="_xlnm._FilterDatabase" localSheetId="0" hidden="1">'RENGLON 011 Y 022'!$E$1:$E$129</definedName>
  </definedNames>
  <calcPr calcId="144525"/>
</workbook>
</file>

<file path=xl/calcChain.xml><?xml version="1.0" encoding="utf-8"?>
<calcChain xmlns="http://schemas.openxmlformats.org/spreadsheetml/2006/main">
  <c r="A9" i="2" l="1"/>
  <c r="A8" i="2"/>
  <c r="B67" i="2" l="1"/>
  <c r="B54" i="2"/>
  <c r="B49" i="2"/>
  <c r="B37" i="2"/>
  <c r="B27" i="2"/>
  <c r="B26" i="2"/>
  <c r="B25" i="2"/>
  <c r="B23" i="2"/>
  <c r="B22" i="2"/>
  <c r="B21" i="2"/>
  <c r="B20" i="2"/>
  <c r="B19" i="2"/>
  <c r="B18" i="2"/>
  <c r="B17" i="2"/>
  <c r="B16" i="2"/>
  <c r="B15" i="2"/>
  <c r="B14" i="2"/>
  <c r="B13" i="2"/>
  <c r="K49" i="2" l="1"/>
  <c r="M49" i="2" s="1"/>
  <c r="K103" i="2" l="1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<sst xmlns="http://schemas.openxmlformats.org/spreadsheetml/2006/main" count="311" uniqueCount="253">
  <si>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</si>
  <si>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</si>
  <si>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</si>
  <si>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</si>
  <si>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</si>
  <si>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</si>
  <si>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</si>
  <si>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</si>
  <si>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</si>
  <si>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</si>
  <si>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</si>
  <si>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</si>
  <si>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</si>
  <si>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</si>
  <si>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</si>
  <si>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</si>
  <si>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</si>
  <si>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</si>
  <si>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</si>
  <si>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</si>
  <si>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</si>
  <si>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</si>
  <si>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</si>
  <si>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</si>
  <si>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</si>
  <si>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</si>
  <si>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PUESTO NOMINAL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</si>
  <si>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</si>
  <si>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</si>
  <si>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</si>
  <si>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</si>
  <si>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</si>
  <si>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</si>
  <si>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</si>
  <si>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</si>
  <si>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</si>
  <si>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</si>
  <si>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</si>
  <si>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</si>
  <si>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</si>
  <si>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</si>
  <si>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</si>
  <si>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</si>
  <si>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</si>
  <si>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</si>
  <si>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</si>
  <si>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Artículo 10. Información Pública de Oficio </t>
  </si>
  <si>
    <t>VACANTE</t>
  </si>
  <si>
    <t>DEPENDENCIA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</si>
  <si>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</si>
  <si>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</si>
  <si>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</si>
  <si>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</si>
  <si>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Director General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</si>
  <si>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</si>
  <si>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</si>
  <si>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</si>
  <si>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</si>
  <si>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</si>
  <si>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</si>
  <si>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</si>
  <si>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</si>
  <si>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</si>
  <si>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</si>
  <si>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NESTOR RACIEL MAZARIEGOS MORALES</t>
  </si>
  <si>
    <t>VIVIAN SUSANA AJCIP PEREZ DE LIMA</t>
  </si>
  <si>
    <t>CARLOS ENRIQUE AGREDA PALMA</t>
  </si>
  <si>
    <t>MIRNA ARACELY MEDINA GOMEZ</t>
  </si>
  <si>
    <t>MARIANA DEL ROSARIO TEJAX FOLGAR</t>
  </si>
  <si>
    <t>GILDA LIZETH ZUÑIGA</t>
  </si>
  <si>
    <t>TERESA DE JESUS CORADO GODOY</t>
  </si>
  <si>
    <t>RAUL AUGUSTO CASTRO REYES</t>
  </si>
  <si>
    <t>DOLMARI PAMELA NICOLAS MICULAX</t>
  </si>
  <si>
    <t>YOSELIN MARIELA QUIROA MATEO</t>
  </si>
  <si>
    <t>FAUSTO EMMANUEL REYES MORALES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</si>
  <si>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</si>
  <si>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</si>
  <si>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</si>
  <si>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</si>
  <si>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</si>
  <si>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</si>
  <si>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</si>
  <si>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</si>
  <si>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BYRON EDUARDO SOLOMAN HERNANDEZ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</si>
  <si>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</si>
  <si>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</si>
  <si>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</si>
  <si>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</si>
  <si>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</si>
  <si>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</si>
  <si>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</si>
  <si>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</si>
  <si>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</si>
  <si>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</si>
  <si>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</si>
  <si>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</si>
  <si>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</si>
  <si>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</si>
  <si>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</si>
  <si>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</si>
  <si>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</si>
  <si>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</si>
  <si>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</si>
  <si>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</si>
  <si>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</si>
  <si>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</si>
  <si>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</si>
  <si>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</si>
  <si>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</si>
  <si>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</si>
  <si>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</si>
  <si>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</si>
  <si>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</si>
  <si>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</si>
  <si>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</si>
  <si>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</si>
  <si>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</si>
  <si>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</si>
  <si>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</si>
  <si>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</si>
  <si>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</si>
  <si>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</si>
  <si>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</si>
  <si>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</si>
  <si>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</si>
  <si>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</si>
  <si>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</si>
  <si>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</si>
  <si>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</si>
  <si>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</si>
  <si>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</si>
  <si>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</si>
  <si>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</si>
  <si>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</si>
  <si>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</si>
  <si>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</si>
  <si>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</si>
  <si>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</si>
  <si>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</si>
  <si>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Solola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</si>
  <si>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</si>
  <si>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</si>
  <si>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</si>
  <si>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</si>
  <si>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</si>
  <si>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</si>
  <si>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Jutiapa</t>
  </si>
  <si>
    <t>Promotor  Suchitepequez</t>
  </si>
  <si>
    <t xml:space="preserve">Promotor  Retalhuleu </t>
  </si>
  <si>
    <t>Promotor Jalapa</t>
  </si>
  <si>
    <t>Promotor Izabal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</si>
  <si>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</si>
  <si>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</si>
  <si>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</si>
  <si>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</si>
  <si>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</si>
  <si>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</si>
  <si>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</si>
  <si>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>Asistente secretarial depto RRHH</t>
  </si>
  <si>
    <t>TOTAL SUELDO DEVENGADO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</si>
  <si>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</si>
  <si>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</si>
  <si>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</si>
  <si>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</si>
  <si>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Asistente Secretarial de la Unidad de Lengua de Señas</t>
  </si>
  <si>
    <t xml:space="preserve">Total salario </t>
  </si>
  <si>
    <t>Total Salario Devengado</t>
  </si>
  <si>
    <t>Viaticos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</si>
  <si>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</si>
  <si>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</si>
  <si>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</si>
  <si>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</si>
  <si>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</si>
  <si>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>Promotor Santa Rosa</t>
  </si>
  <si>
    <t>DOMINIQUE RODRIGUEZ CIFUENTES</t>
  </si>
  <si>
    <t xml:space="preserve">SARAMARÍA BERNARDETH MALDONADO BARRIENTOS 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</si>
  <si>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</si>
  <si>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</si>
  <si>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</si>
  <si>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</si>
  <si>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</si>
  <si>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</si>
  <si>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HONORARIOS MENSUALES</t>
  </si>
  <si>
    <t>LORENA ANABELLA MORALES QUIROA</t>
  </si>
  <si>
    <t>Directora De Planificación</t>
  </si>
  <si>
    <t>Promotor Escuintla</t>
  </si>
  <si>
    <t>Promotor Huehuetenango</t>
  </si>
  <si>
    <t>GLORIA AMPARO GUZMAN RODRIGUEZ</t>
  </si>
  <si>
    <t>ANA CAROLINA MORALES FUENTES</t>
  </si>
  <si>
    <t xml:space="preserve">Jefa del Departamento de Promotores </t>
  </si>
  <si>
    <t>HORALDA MARILIS AGUILAR LÓPEZ</t>
  </si>
  <si>
    <t>LISTADO DE PLAZAS Y SALARIOS POR RENGLÓN</t>
  </si>
  <si>
    <t>Promotor San Marcos</t>
  </si>
  <si>
    <t>Promotor Chiquimula</t>
  </si>
  <si>
    <t>Promotor Guatemala El Progreso</t>
  </si>
  <si>
    <t>Promotora Peten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</si>
  <si>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</si>
  <si>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Directora General: DANIA LUCRECIA  MOSCOSO SARCEÑO</t>
  </si>
  <si>
    <t>ROSITA ARACELY CHILE PEREZ</t>
  </si>
  <si>
    <t>ANA MARIA ALVARADO GARCIA</t>
  </si>
  <si>
    <t>GLORIA MARIBEL CHIROY MORALES</t>
  </si>
  <si>
    <t>GABRIEL ENRIQUE IXTACUY YAC</t>
  </si>
  <si>
    <t>CONADI-01-081-2022</t>
  </si>
  <si>
    <t>CONADI-03-081-2023</t>
  </si>
  <si>
    <t xml:space="preserve">DIRECCIÓN TÉCNICA </t>
  </si>
  <si>
    <t>WENDY SORAIDA RICHARDS CONTRERAS</t>
  </si>
  <si>
    <t>CINDY ALMA TERESA RIVAS LEONARDO</t>
  </si>
  <si>
    <t>Servicios Técnicos</t>
  </si>
  <si>
    <t xml:space="preserve">ANITA MARIELA FERNANDEZ AGUILAR </t>
  </si>
  <si>
    <t>JACKSON FRANCISCO NORIEGA RUIZ</t>
  </si>
  <si>
    <t>CONSUELO ANIBETH MANZANERO PUGA</t>
  </si>
  <si>
    <t xml:space="preserve">Director Temporal de RRHH </t>
  </si>
  <si>
    <t>ELSA BEATRIZ ORANTES CACHUPE</t>
  </si>
  <si>
    <t>DIRECCIÓN FINANCIERA</t>
  </si>
  <si>
    <t xml:space="preserve">JESSIKA LISETH CHAVEZ MONTOYA </t>
  </si>
  <si>
    <t>UVALDO RANFERY JUARREZ MARROQUIN</t>
  </si>
  <si>
    <t>DEL</t>
  </si>
  <si>
    <t xml:space="preserve">AL </t>
  </si>
  <si>
    <t xml:space="preserve">RONALD DANIEL GALINDO ESCOBAR </t>
  </si>
  <si>
    <t xml:space="preserve"> EDGAR ARMANDO MORALES DE LEON</t>
  </si>
  <si>
    <t xml:space="preserve">MARIA DEL ROSARIO CHILE MONROY </t>
  </si>
  <si>
    <t>MARIA SOLEDAD SOCH DE LEON</t>
  </si>
  <si>
    <t>DIANA PAOLA GONZALEZ PIEDRASANTA</t>
  </si>
  <si>
    <t xml:space="preserve"> ANDREA NICTE LARA ORTIZ</t>
  </si>
  <si>
    <t>GUSTAVO ADOLFO ALVARADO CALDERON</t>
  </si>
  <si>
    <t>NANCY ARACELY MARTINEZ</t>
  </si>
  <si>
    <t>JORGE LUIS LÓPEZ GONZALEZ</t>
  </si>
  <si>
    <t>CONADI-09-029-2023</t>
  </si>
  <si>
    <t>CONADI-05-029-2023</t>
  </si>
  <si>
    <t>CONADI-03-029-2023</t>
  </si>
  <si>
    <t>CONADI-06-029-2023</t>
  </si>
  <si>
    <t>CONADI-10-029-2023</t>
  </si>
  <si>
    <t>CONADI-01-029-2023</t>
  </si>
  <si>
    <t>DIRECCIÓN GENERAL</t>
  </si>
  <si>
    <t>DIRECCIÓN DE COMUNICACIÓN</t>
  </si>
  <si>
    <t>DIRECCIÓN TÉCNICA / PROMOTORES</t>
  </si>
  <si>
    <t>DIRECCIÓN TÉCNICA</t>
  </si>
  <si>
    <t>DIRECCIÓN GENERAL /UDLDS</t>
  </si>
  <si>
    <t>UNIDAD DE AUDITORIA INTERNA</t>
  </si>
  <si>
    <t xml:space="preserve">SERVICIOS PROFESIONALES </t>
  </si>
  <si>
    <t xml:space="preserve">SERVICIOS TÉCNICOS </t>
  </si>
  <si>
    <t>CONADI-11-029-2023</t>
  </si>
  <si>
    <t>CONADI-12-029-2023</t>
  </si>
  <si>
    <t>CONADI-08-029-2023</t>
  </si>
  <si>
    <t>Detalle Servicios 029</t>
  </si>
  <si>
    <t>Detalle Servicios 081</t>
  </si>
  <si>
    <t>CONADI-02-029-2023</t>
  </si>
  <si>
    <t>Promotor Chimaltenango</t>
  </si>
  <si>
    <t>Promotor Quetzaltenago</t>
  </si>
  <si>
    <t>CONADI-04-081-2024</t>
  </si>
  <si>
    <t>del 09 de enero al 31 de diciembre del 2023</t>
  </si>
  <si>
    <t>del 01 de febrerero al 31 de diciembre del 2023</t>
  </si>
  <si>
    <t>Diana Patricia Veliz Condé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</si>
</sst>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8"/>
      <name val="Century Gothic"/>
      <family val="2"/>
    </font>
    <font>
      <sz val="9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5" borderId="0" applyNumberFormat="0" applyBorder="0" applyAlignment="0" applyProtection="0"/>
  </cellStyleXfs>
  <cellXfs count="143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3" borderId="2" xfId="0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5" fillId="0" borderId="5" xfId="0" applyFont="1" applyFill="1" applyBorder="1" applyAlignment="1">
      <alignment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165" fontId="14" fillId="3" borderId="1" xfId="1" applyNumberFormat="1" applyFont="1" applyFill="1" applyBorder="1" applyAlignment="1"/>
    <xf numFmtId="165" fontId="14" fillId="6" borderId="1" xfId="1" applyNumberFormat="1" applyFont="1" applyFill="1" applyBorder="1" applyAlignment="1"/>
    <xf numFmtId="165" fontId="16" fillId="3" borderId="1" xfId="1" applyNumberFormat="1" applyFont="1" applyFill="1" applyBorder="1" applyAlignment="1"/>
    <xf numFmtId="165" fontId="13" fillId="0" borderId="1" xfId="1" applyNumberFormat="1" applyFont="1" applyBorder="1" applyAlignment="1">
      <alignment horizontal="left" vertical="center" wrapText="1"/>
    </xf>
    <xf numFmtId="165" fontId="13" fillId="3" borderId="1" xfId="1" applyNumberFormat="1" applyFont="1" applyFill="1" applyBorder="1" applyAlignment="1">
      <alignment vertical="center"/>
    </xf>
    <xf numFmtId="165" fontId="13" fillId="6" borderId="1" xfId="1" applyNumberFormat="1" applyFont="1" applyFill="1" applyBorder="1" applyAlignment="1">
      <alignment horizontal="left" vertical="center" wrapText="1"/>
    </xf>
    <xf numFmtId="165" fontId="17" fillId="3" borderId="1" xfId="1" applyNumberFormat="1" applyFont="1" applyFill="1" applyBorder="1" applyAlignment="1">
      <alignment horizontal="left" vertical="center" wrapText="1"/>
    </xf>
    <xf numFmtId="165" fontId="13" fillId="6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/>
    </xf>
    <xf numFmtId="165" fontId="13" fillId="6" borderId="1" xfId="1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left" wrapText="1"/>
    </xf>
    <xf numFmtId="165" fontId="13" fillId="3" borderId="1" xfId="1" applyNumberFormat="1" applyFont="1" applyFill="1" applyBorder="1" applyAlignment="1">
      <alignment horizontal="left" wrapText="1"/>
    </xf>
    <xf numFmtId="165" fontId="13" fillId="6" borderId="1" xfId="1" applyNumberFormat="1" applyFont="1" applyFill="1" applyBorder="1" applyAlignment="1"/>
    <xf numFmtId="165" fontId="13" fillId="3" borderId="1" xfId="1" applyNumberFormat="1" applyFont="1" applyFill="1" applyBorder="1" applyAlignment="1">
      <alignment horizontal="left" vertical="center" wrapText="1"/>
    </xf>
    <xf numFmtId="165" fontId="13" fillId="3" borderId="1" xfId="1" applyNumberFormat="1" applyFont="1" applyFill="1" applyBorder="1" applyAlignment="1">
      <alignment horizontal="center" vertical="center"/>
    </xf>
    <xf numFmtId="165" fontId="14" fillId="3" borderId="4" xfId="1" applyNumberFormat="1" applyFont="1" applyFill="1" applyBorder="1" applyAlignment="1"/>
    <xf numFmtId="166" fontId="13" fillId="3" borderId="4" xfId="0" applyNumberFormat="1" applyFont="1" applyFill="1" applyBorder="1" applyAlignment="1">
      <alignment horizontal="center" vertical="center"/>
    </xf>
    <xf numFmtId="165" fontId="15" fillId="3" borderId="1" xfId="1" applyNumberFormat="1" applyFont="1" applyFill="1" applyBorder="1" applyAlignment="1"/>
    <xf numFmtId="165" fontId="14" fillId="6" borderId="1" xfId="1" applyNumberFormat="1" applyFont="1" applyFill="1" applyBorder="1" applyAlignment="1">
      <alignment horizontal="right" vertical="center"/>
    </xf>
    <xf numFmtId="164" fontId="7" fillId="3" borderId="1" xfId="1" applyFont="1" applyFill="1" applyBorder="1" applyAlignment="1">
      <alignment horizontal="center" vertical="center"/>
    </xf>
    <xf numFmtId="0" fontId="2" fillId="3" borderId="1" xfId="0" applyFont="1" applyFill="1" applyBorder="1"/>
    <xf numFmtId="166" fontId="13" fillId="3" borderId="1" xfId="0" applyNumberFormat="1" applyFont="1" applyFill="1" applyBorder="1" applyAlignment="1">
      <alignment horizontal="center"/>
    </xf>
    <xf numFmtId="164" fontId="2" fillId="3" borderId="1" xfId="1" applyFont="1" applyFill="1" applyBorder="1"/>
    <xf numFmtId="0" fontId="0" fillId="0" borderId="0" xfId="0"/>
    <xf numFmtId="0" fontId="2" fillId="0" borderId="0" xfId="0" applyFont="1"/>
    <xf numFmtId="0" fontId="0" fillId="0" borderId="1" xfId="0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/>
    <xf numFmtId="164" fontId="7" fillId="3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6" borderId="6" xfId="0" applyFont="1" applyFill="1" applyBorder="1"/>
    <xf numFmtId="0" fontId="2" fillId="0" borderId="6" xfId="0" applyFont="1" applyBorder="1"/>
    <xf numFmtId="166" fontId="7" fillId="0" borderId="6" xfId="0" applyNumberFormat="1" applyFont="1" applyFill="1" applyBorder="1" applyAlignment="1">
      <alignment horizontal="center" vertical="center"/>
    </xf>
    <xf numFmtId="164" fontId="7" fillId="0" borderId="6" xfId="1" applyFont="1" applyFill="1" applyBorder="1" applyAlignment="1">
      <alignment horizontal="center" vertical="center"/>
    </xf>
    <xf numFmtId="0" fontId="0" fillId="6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2" fillId="6" borderId="1" xfId="1" applyNumberFormat="1" applyFont="1" applyFill="1" applyBorder="1"/>
    <xf numFmtId="165" fontId="7" fillId="3" borderId="1" xfId="1" applyNumberFormat="1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/>
    <xf numFmtId="165" fontId="2" fillId="6" borderId="1" xfId="1" applyNumberFormat="1" applyFont="1" applyFill="1" applyBorder="1" applyAlignment="1"/>
    <xf numFmtId="165" fontId="2" fillId="6" borderId="1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5" fontId="2" fillId="3" borderId="4" xfId="1" applyNumberFormat="1" applyFont="1" applyFill="1" applyBorder="1" applyAlignment="1"/>
    <xf numFmtId="165" fontId="2" fillId="6" borderId="6" xfId="1" applyNumberFormat="1" applyFont="1" applyFill="1" applyBorder="1"/>
    <xf numFmtId="0" fontId="0" fillId="0" borderId="0" xfId="0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/>
    </xf>
    <xf numFmtId="0" fontId="0" fillId="0" borderId="1" xfId="0" applyBorder="1" applyAlignment="1">
      <alignment horizontal="right" vertical="center"/>
    </xf>
    <xf numFmtId="164" fontId="0" fillId="0" borderId="1" xfId="1" applyFont="1" applyBorder="1" applyAlignment="1">
      <alignment horizontal="right" vertical="center"/>
    </xf>
    <xf numFmtId="164" fontId="0" fillId="0" borderId="1" xfId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18" fillId="6" borderId="1" xfId="1" applyNumberFormat="1" applyFont="1" applyFill="1" applyBorder="1" applyAlignment="1"/>
    <xf numFmtId="165" fontId="18" fillId="3" borderId="1" xfId="1" applyNumberFormat="1" applyFont="1" applyFill="1" applyBorder="1" applyAlignment="1"/>
    <xf numFmtId="166" fontId="21" fillId="3" borderId="1" xfId="0" applyNumberFormat="1" applyFont="1" applyFill="1" applyBorder="1" applyAlignment="1">
      <alignment vertical="center"/>
    </xf>
    <xf numFmtId="166" fontId="21" fillId="6" borderId="1" xfId="0" applyNumberFormat="1" applyFont="1" applyFill="1" applyBorder="1" applyAlignment="1">
      <alignment horizontal="right" vertical="center"/>
    </xf>
    <xf numFmtId="164" fontId="21" fillId="3" borderId="1" xfId="1" applyFont="1" applyFill="1" applyBorder="1" applyAlignment="1">
      <alignment horizontal="center" vertical="center"/>
    </xf>
    <xf numFmtId="165" fontId="22" fillId="3" borderId="1" xfId="1" applyNumberFormat="1" applyFont="1" applyFill="1" applyBorder="1" applyAlignment="1"/>
    <xf numFmtId="165" fontId="22" fillId="6" borderId="1" xfId="1" applyNumberFormat="1" applyFont="1" applyFill="1" applyBorder="1" applyAlignment="1"/>
    <xf numFmtId="165" fontId="8" fillId="3" borderId="1" xfId="1" applyNumberFormat="1" applyFont="1" applyFill="1" applyBorder="1" applyAlignment="1">
      <alignment vertical="center"/>
    </xf>
    <xf numFmtId="165" fontId="20" fillId="3" borderId="1" xfId="1" applyNumberFormat="1" applyFont="1" applyFill="1" applyBorder="1" applyAlignment="1">
      <alignment horizontal="center"/>
    </xf>
    <xf numFmtId="166" fontId="8" fillId="6" borderId="1" xfId="0" applyNumberFormat="1" applyFont="1" applyFill="1" applyBorder="1" applyAlignment="1">
      <alignment horizontal="right" vertical="center"/>
    </xf>
    <xf numFmtId="165" fontId="22" fillId="6" borderId="3" xfId="1" applyNumberFormat="1" applyFont="1" applyFill="1" applyBorder="1" applyAlignment="1"/>
    <xf numFmtId="165" fontId="8" fillId="6" borderId="1" xfId="1" applyNumberFormat="1" applyFont="1" applyFill="1" applyBorder="1" applyAlignment="1">
      <alignment vertical="center"/>
    </xf>
    <xf numFmtId="165" fontId="22" fillId="0" borderId="6" xfId="1" applyNumberFormat="1" applyFont="1" applyBorder="1" applyAlignment="1"/>
    <xf numFmtId="165" fontId="22" fillId="0" borderId="1" xfId="1" applyNumberFormat="1" applyFont="1" applyBorder="1" applyAlignment="1"/>
    <xf numFmtId="164" fontId="2" fillId="0" borderId="0" xfId="1" applyFont="1"/>
    <xf numFmtId="164" fontId="8" fillId="3" borderId="1" xfId="1" applyFont="1" applyFill="1" applyBorder="1" applyAlignment="1">
      <alignment horizontal="center" vertical="top" wrapText="1"/>
    </xf>
    <xf numFmtId="164" fontId="13" fillId="3" borderId="1" xfId="1" applyFont="1" applyFill="1" applyBorder="1" applyAlignment="1">
      <alignment horizontal="center" vertical="top" wrapText="1"/>
    </xf>
    <xf numFmtId="4" fontId="2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3" fillId="0" borderId="1" xfId="0" applyFont="1" applyBorder="1"/>
    <xf numFmtId="164" fontId="0" fillId="0" borderId="1" xfId="1" applyFont="1" applyBorder="1"/>
    <xf numFmtId="0" fontId="7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/>
    </xf>
    <xf numFmtId="0" fontId="24" fillId="0" borderId="0" xfId="0" applyFont="1"/>
    <xf numFmtId="0" fontId="7" fillId="0" borderId="1" xfId="0" applyFont="1" applyFill="1" applyBorder="1" applyAlignment="1">
      <alignment horizontal="left" vertical="center" wrapText="1"/>
    </xf>
    <xf numFmtId="4" fontId="0" fillId="0" borderId="1" xfId="0" applyNumberFormat="1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5$ctl00',''" TargetMode="External"/><Relationship Id="rId7" Type="http://schemas.openxmlformats.org/officeDocument/2006/relationships/hyperlink" Target="javascript:__doPostBack('DataGrid1$ctl09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4$ctl00',''" TargetMode="External"/><Relationship Id="rId6" Type="http://schemas.openxmlformats.org/officeDocument/2006/relationships/hyperlink" Target="javascript:__doPostBack('DataGrid1$ctl08$ctl00',''" TargetMode="External"/><Relationship Id="rId5" Type="http://schemas.openxmlformats.org/officeDocument/2006/relationships/hyperlink" Target="javascript:__doPostBack('DataGrid1$ctl07$ctl00',''" TargetMode="External"/><Relationship Id="rId4" Type="http://schemas.openxmlformats.org/officeDocument/2006/relationships/hyperlink" Target="javascript:__doPostBack('DataGrid1$ctl06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9525</xdr:rowOff>
    </xdr:to>
    <xdr:pic>
      <xdr:nvPicPr>
        <xdr:cNvPr id="2" name="1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600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3" name="2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4" name="3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5" name="4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6" name="5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7" name="6 Imagen" descr="consulta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238125</xdr:colOff>
      <xdr:row>1</xdr:row>
      <xdr:rowOff>9525</xdr:rowOff>
    </xdr:to>
    <xdr:pic>
      <xdr:nvPicPr>
        <xdr:cNvPr id="8" name="7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076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FORMACION-DE-OFICIO-LISTADO-DE-EMPLEADOS-GENERAL%20correspondiente%20al%20mes%20de%20Marz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ados Activ"/>
      <sheetName val="Directorio de empleados"/>
      <sheetName val="Puestos y Salarios"/>
      <sheetName val="Renglón 029"/>
      <sheetName val="Renglón 081 "/>
      <sheetName val="Subgrupo 18"/>
      <sheetName val="Viaticos"/>
      <sheetName val="Dietas "/>
      <sheetName val="Prueba ignorar"/>
    </sheetNames>
    <sheetDataSet>
      <sheetData sheetId="0">
        <row r="8">
          <cell r="A8" t="str">
            <v>FECHA DE ACTUALIZACIÓN:  14/04/2023</v>
          </cell>
        </row>
        <row r="9">
          <cell r="A9" t="str">
            <v>CORRESPONDE AL MES DE: marzo 2023</v>
          </cell>
        </row>
        <row r="13">
          <cell r="B13" t="str">
            <v>DANIA LUCRECIA MOSCOSO SARCEÑO</v>
          </cell>
        </row>
        <row r="14">
          <cell r="B14" t="str">
            <v>TATIANA MICHEL MORALES ORDOÑEZ</v>
          </cell>
        </row>
        <row r="15">
          <cell r="B15" t="str">
            <v>PAULA CLARIZA ANGULO MENDEZ</v>
          </cell>
        </row>
        <row r="16">
          <cell r="B16" t="str">
            <v xml:space="preserve">JORGE AUGUSTO CRUZ MARTINEZ </v>
          </cell>
        </row>
        <row r="17">
          <cell r="B17" t="str">
            <v>SANDRA NOEMI CASTELLANOS OTZOY</v>
          </cell>
        </row>
        <row r="18">
          <cell r="B18" t="str">
            <v>ROCIO ESMERALDA GARCIA MUÑOZ</v>
          </cell>
        </row>
        <row r="19">
          <cell r="B19" t="str">
            <v>VICTOR PEREZ CRUZ</v>
          </cell>
        </row>
        <row r="20">
          <cell r="B20" t="str">
            <v>SANDRA CAROLINA VANEGAS</v>
          </cell>
        </row>
        <row r="21">
          <cell r="B21" t="str">
            <v>BERTA ANTONIETA BUSTAMANTE MENDIZABAL</v>
          </cell>
        </row>
        <row r="22">
          <cell r="B22" t="str">
            <v>JUAN PEDRO ESTEBAN MATEO</v>
          </cell>
        </row>
        <row r="23">
          <cell r="B23" t="str">
            <v>OSCAR LEONEL MONZÓN GUZMÁN</v>
          </cell>
        </row>
        <row r="25">
          <cell r="B25" t="str">
            <v>SANDRA LETICIA GRANADOS FURLAN</v>
          </cell>
        </row>
        <row r="26">
          <cell r="B26" t="str">
            <v>KAREN ESTHEFANY OSORIO RAMIREZ</v>
          </cell>
        </row>
        <row r="27">
          <cell r="B27" t="str">
            <v>ERICK ROBERTO BORJA CRUZ</v>
          </cell>
        </row>
        <row r="36">
          <cell r="B36" t="str">
            <v>DORA VIRGINIA  LINARES LOPEZ</v>
          </cell>
        </row>
        <row r="48">
          <cell r="B48" t="str">
            <v>LESBIA ALDINA CONTRERAS SANTOS</v>
          </cell>
        </row>
        <row r="53">
          <cell r="B53" t="str">
            <v>SHARON MELISSA ORTIZ VILLATORO</v>
          </cell>
        </row>
        <row r="66">
          <cell r="B66" t="str">
            <v>GRETHEL MARCELA TOBAR CORDON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showGridLines="0" zoomScale="85" zoomScaleNormal="85" workbookViewId="0">
      <selection activeCell="C12" sqref="C12"/>
    </sheetView>
  </sheetViews>
  <sheetFormatPr baseColWidth="10" defaultColWidth="11.42578125" defaultRowHeight="16.5" x14ac:dyDescent="0.3"/>
  <cols>
    <col min="1" max="1" width="6.140625" style="9" customWidth="1"/>
    <col min="2" max="2" width="51" style="9" customWidth="1"/>
    <col min="3" max="3" width="59.42578125" style="9" customWidth="1"/>
    <col min="4" max="4" width="43.7109375" style="9" bestFit="1" customWidth="1"/>
    <col min="5" max="5" width="40.28515625" style="9" bestFit="1" customWidth="1"/>
    <col min="6" max="6" width="48.42578125" style="9" bestFit="1" customWidth="1"/>
    <col min="7" max="7" width="43.140625" style="9" bestFit="1" customWidth="1"/>
    <col min="8" max="8" width="17.28515625" style="9" customWidth="1"/>
    <col min="9" max="10" width="17.28515625" style="56" customWidth="1"/>
    <col min="11" max="13" width="17.28515625" style="9" customWidth="1"/>
    <col min="14" max="16384" width="11.42578125" style="9"/>
  </cols>
  <sheetData>
    <row r="1" spans="1:13" ht="86.25" customHeight="1" x14ac:dyDescent="0.3">
      <c r="A1" s="133" t="s">
        <v>191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3">
      <c r="A2" s="56" t="s">
        <v>43</v>
      </c>
    </row>
    <row r="3" spans="1:13" x14ac:dyDescent="0.3">
      <c r="A3" s="56" t="s">
        <v>44</v>
      </c>
    </row>
    <row r="4" spans="1:13" x14ac:dyDescent="0.3">
      <c r="A4" s="56" t="s">
        <v>196</v>
      </c>
    </row>
    <row r="5" spans="1:13" x14ac:dyDescent="0.3">
      <c r="A5" s="56" t="s">
        <v>45</v>
      </c>
    </row>
    <row r="6" spans="1:13" s="56" customFormat="1" x14ac:dyDescent="0.3">
      <c r="A6" s="29" t="s">
        <v>197</v>
      </c>
    </row>
    <row r="7" spans="1:13" s="56" customFormat="1" x14ac:dyDescent="0.3">
      <c r="A7" s="56" t="s">
        <v>52</v>
      </c>
    </row>
    <row r="8" spans="1:13" s="56" customFormat="1" x14ac:dyDescent="0.3">
      <c r="A8" s="29" t="str">
        <f>'[1]Empleados Activ'!A8</f>
        <v>FECHA DE ACTUALIZACIÓN:  14/04/2023</v>
      </c>
    </row>
    <row r="9" spans="1:13" s="56" customFormat="1" x14ac:dyDescent="0.3">
      <c r="A9" s="56" t="str">
        <f>'[1]Empleados Activ'!A9</f>
        <v>CORRESPONDE AL MES DE: marzo 2023</v>
      </c>
    </row>
    <row r="11" spans="1:13" ht="23.25" customHeight="1" x14ac:dyDescent="0.3">
      <c r="A11" s="135" t="s">
        <v>46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57" x14ac:dyDescent="0.3">
      <c r="A12" s="18" t="s">
        <v>38</v>
      </c>
      <c r="B12" s="28"/>
      <c r="C12" s="19" t="s">
        <v>26</v>
      </c>
      <c r="D12" s="19" t="s">
        <v>27</v>
      </c>
      <c r="E12" s="20" t="s">
        <v>28</v>
      </c>
      <c r="F12" s="19" t="s">
        <v>29</v>
      </c>
      <c r="G12" s="19" t="s">
        <v>30</v>
      </c>
      <c r="H12" s="75" t="s">
        <v>160</v>
      </c>
      <c r="I12" s="64" t="s">
        <v>167</v>
      </c>
      <c r="J12" s="64" t="s">
        <v>168</v>
      </c>
      <c r="K12" s="58" t="s">
        <v>165</v>
      </c>
      <c r="L12" s="19" t="s">
        <v>32</v>
      </c>
      <c r="M12" s="19" t="s">
        <v>166</v>
      </c>
    </row>
    <row r="13" spans="1:13" ht="17.25" x14ac:dyDescent="0.3">
      <c r="A13" s="59">
        <v>1</v>
      </c>
      <c r="B13" s="3" t="str">
        <f>'[1]Empleados Activ'!B13</f>
        <v>DANIA LUCRECIA MOSCOSO SARCEÑO</v>
      </c>
      <c r="C13" s="2" t="s">
        <v>53</v>
      </c>
      <c r="D13" s="60">
        <v>19000</v>
      </c>
      <c r="E13" s="60">
        <v>0</v>
      </c>
      <c r="F13" s="60"/>
      <c r="G13" s="60">
        <v>375</v>
      </c>
      <c r="H13" s="60"/>
      <c r="I13" s="60">
        <v>0</v>
      </c>
      <c r="J13" s="60">
        <v>0</v>
      </c>
      <c r="K13" s="61">
        <f t="shared" ref="K13:K28" si="0">D13+E13+F13+G13+H13</f>
        <v>19375</v>
      </c>
      <c r="L13" s="60">
        <v>250</v>
      </c>
      <c r="M13" s="62">
        <f>K13+L13</f>
        <v>19625</v>
      </c>
    </row>
    <row r="14" spans="1:13" ht="17.25" x14ac:dyDescent="0.3">
      <c r="A14" s="59">
        <v>2</v>
      </c>
      <c r="B14" s="3" t="str">
        <f>'[1]Empleados Activ'!B14</f>
        <v>TATIANA MICHEL MORALES ORDOÑEZ</v>
      </c>
      <c r="C14" s="2" t="s">
        <v>0</v>
      </c>
      <c r="D14" s="5">
        <v>6000</v>
      </c>
      <c r="E14" s="5">
        <v>500</v>
      </c>
      <c r="F14" s="5">
        <v>50</v>
      </c>
      <c r="G14" s="5">
        <v>0</v>
      </c>
      <c r="H14" s="60"/>
      <c r="I14" s="60">
        <v>0</v>
      </c>
      <c r="J14" s="60">
        <v>0</v>
      </c>
      <c r="K14" s="61">
        <f t="shared" si="0"/>
        <v>6550</v>
      </c>
      <c r="L14" s="5">
        <v>250</v>
      </c>
      <c r="M14" s="62">
        <f t="shared" ref="M14:M28" si="1">K14+L14</f>
        <v>6800</v>
      </c>
    </row>
    <row r="15" spans="1:13" ht="17.25" x14ac:dyDescent="0.3">
      <c r="A15" s="59">
        <v>3</v>
      </c>
      <c r="B15" s="3" t="str">
        <f>'[1]Empleados Activ'!B15</f>
        <v>PAULA CLARIZA ANGULO MENDEZ</v>
      </c>
      <c r="C15" s="2" t="s">
        <v>55</v>
      </c>
      <c r="D15" s="5">
        <v>6000</v>
      </c>
      <c r="E15" s="5">
        <v>0</v>
      </c>
      <c r="F15" s="5">
        <v>35</v>
      </c>
      <c r="G15" s="5">
        <v>0</v>
      </c>
      <c r="H15" s="60">
        <v>357.96</v>
      </c>
      <c r="I15" s="60">
        <v>0</v>
      </c>
      <c r="J15" s="60">
        <v>0</v>
      </c>
      <c r="K15" s="61">
        <f t="shared" si="0"/>
        <v>6392.96</v>
      </c>
      <c r="L15" s="5">
        <v>250</v>
      </c>
      <c r="M15" s="62">
        <f t="shared" si="1"/>
        <v>6642.96</v>
      </c>
    </row>
    <row r="16" spans="1:13" ht="17.25" x14ac:dyDescent="0.3">
      <c r="A16" s="59">
        <v>4</v>
      </c>
      <c r="B16" s="3" t="str">
        <f>'[1]Empleados Activ'!B16</f>
        <v xml:space="preserve">JORGE AUGUSTO CRUZ MARTINEZ </v>
      </c>
      <c r="C16" s="2" t="s">
        <v>1</v>
      </c>
      <c r="D16" s="60">
        <v>14000</v>
      </c>
      <c r="E16" s="11">
        <v>0</v>
      </c>
      <c r="F16" s="11"/>
      <c r="G16" s="60">
        <f>375</f>
        <v>375</v>
      </c>
      <c r="H16" s="60"/>
      <c r="I16" s="60">
        <v>0</v>
      </c>
      <c r="J16" s="60">
        <v>0</v>
      </c>
      <c r="K16" s="61">
        <f t="shared" si="0"/>
        <v>14375</v>
      </c>
      <c r="L16" s="5">
        <v>250</v>
      </c>
      <c r="M16" s="62">
        <f t="shared" si="1"/>
        <v>14625</v>
      </c>
    </row>
    <row r="17" spans="1:13" ht="17.25" x14ac:dyDescent="0.3">
      <c r="A17" s="59">
        <v>5</v>
      </c>
      <c r="B17" s="3" t="str">
        <f>'[1]Empleados Activ'!B17</f>
        <v>SANDRA NOEMI CASTELLANOS OTZOY</v>
      </c>
      <c r="C17" s="2" t="s">
        <v>56</v>
      </c>
      <c r="D17" s="60">
        <v>6500</v>
      </c>
      <c r="E17" s="60">
        <v>500</v>
      </c>
      <c r="F17" s="60">
        <v>35</v>
      </c>
      <c r="G17" s="60">
        <v>0</v>
      </c>
      <c r="H17" s="60"/>
      <c r="I17" s="60">
        <v>0</v>
      </c>
      <c r="J17" s="60">
        <v>0</v>
      </c>
      <c r="K17" s="61">
        <f t="shared" si="0"/>
        <v>7035</v>
      </c>
      <c r="L17" s="5">
        <v>250</v>
      </c>
      <c r="M17" s="62">
        <f t="shared" si="1"/>
        <v>7285</v>
      </c>
    </row>
    <row r="18" spans="1:13" ht="17.25" x14ac:dyDescent="0.3">
      <c r="A18" s="59">
        <v>6</v>
      </c>
      <c r="B18" s="3" t="str">
        <f>'[1]Empleados Activ'!B18</f>
        <v>ROCIO ESMERALDA GARCIA MUÑOZ</v>
      </c>
      <c r="C18" s="2" t="s">
        <v>56</v>
      </c>
      <c r="D18" s="60">
        <v>6500</v>
      </c>
      <c r="E18" s="60">
        <v>0</v>
      </c>
      <c r="F18" s="60">
        <v>50</v>
      </c>
      <c r="G18" s="60">
        <v>0</v>
      </c>
      <c r="H18" s="60"/>
      <c r="I18" s="60">
        <v>0</v>
      </c>
      <c r="J18" s="60">
        <v>0</v>
      </c>
      <c r="K18" s="61">
        <f t="shared" si="0"/>
        <v>6550</v>
      </c>
      <c r="L18" s="5">
        <v>250</v>
      </c>
      <c r="M18" s="62">
        <f t="shared" si="1"/>
        <v>6800</v>
      </c>
    </row>
    <row r="19" spans="1:13" ht="17.25" x14ac:dyDescent="0.3">
      <c r="A19" s="59">
        <v>7</v>
      </c>
      <c r="B19" s="3" t="str">
        <f>'[1]Empleados Activ'!B19</f>
        <v>VICTOR PEREZ CRUZ</v>
      </c>
      <c r="C19" s="2" t="s">
        <v>5</v>
      </c>
      <c r="D19" s="60">
        <v>3500</v>
      </c>
      <c r="E19" s="60">
        <v>250</v>
      </c>
      <c r="F19" s="60">
        <v>50</v>
      </c>
      <c r="G19" s="60">
        <v>0</v>
      </c>
      <c r="H19" s="60"/>
      <c r="I19" s="60">
        <v>0</v>
      </c>
      <c r="J19" s="60">
        <v>0</v>
      </c>
      <c r="K19" s="61">
        <f t="shared" si="0"/>
        <v>3800</v>
      </c>
      <c r="L19" s="5">
        <v>250</v>
      </c>
      <c r="M19" s="62">
        <f t="shared" si="1"/>
        <v>4050</v>
      </c>
    </row>
    <row r="20" spans="1:13" ht="17.25" x14ac:dyDescent="0.3">
      <c r="A20" s="59">
        <v>8</v>
      </c>
      <c r="B20" s="3" t="str">
        <f>'[1]Empleados Activ'!B20</f>
        <v>SANDRA CAROLINA VANEGAS</v>
      </c>
      <c r="C20" s="2" t="s">
        <v>6</v>
      </c>
      <c r="D20" s="60">
        <v>3500</v>
      </c>
      <c r="E20" s="63">
        <v>0</v>
      </c>
      <c r="F20" s="60">
        <v>50</v>
      </c>
      <c r="G20" s="60">
        <v>0</v>
      </c>
      <c r="H20" s="60"/>
      <c r="I20" s="60">
        <v>0</v>
      </c>
      <c r="J20" s="60">
        <v>0</v>
      </c>
      <c r="K20" s="61">
        <f t="shared" si="0"/>
        <v>3550</v>
      </c>
      <c r="L20" s="5">
        <v>250</v>
      </c>
      <c r="M20" s="62">
        <f t="shared" si="1"/>
        <v>3800</v>
      </c>
    </row>
    <row r="21" spans="1:13" ht="19.5" customHeight="1" x14ac:dyDescent="0.3">
      <c r="A21" s="59">
        <v>9</v>
      </c>
      <c r="B21" s="3" t="str">
        <f>'[1]Empleados Activ'!B21</f>
        <v>BERTA ANTONIETA BUSTAMANTE MENDIZABAL</v>
      </c>
      <c r="C21" s="2" t="s">
        <v>6</v>
      </c>
      <c r="D21" s="60">
        <v>3500</v>
      </c>
      <c r="E21" s="63">
        <v>0</v>
      </c>
      <c r="F21" s="63">
        <v>50</v>
      </c>
      <c r="G21" s="60">
        <v>0</v>
      </c>
      <c r="H21" s="60"/>
      <c r="I21" s="60">
        <v>0</v>
      </c>
      <c r="J21" s="60">
        <v>0</v>
      </c>
      <c r="K21" s="61">
        <f t="shared" si="0"/>
        <v>3550</v>
      </c>
      <c r="L21" s="5">
        <v>250</v>
      </c>
      <c r="M21" s="62">
        <f t="shared" si="1"/>
        <v>3800</v>
      </c>
    </row>
    <row r="22" spans="1:13" ht="17.25" x14ac:dyDescent="0.3">
      <c r="A22" s="59">
        <v>10</v>
      </c>
      <c r="B22" s="3" t="str">
        <f>'[1]Empleados Activ'!B22</f>
        <v>JUAN PEDRO ESTEBAN MATEO</v>
      </c>
      <c r="C22" s="2" t="s">
        <v>57</v>
      </c>
      <c r="D22" s="60">
        <v>6000</v>
      </c>
      <c r="E22" s="60">
        <v>0</v>
      </c>
      <c r="F22" s="60">
        <v>35</v>
      </c>
      <c r="G22" s="60">
        <v>0</v>
      </c>
      <c r="H22" s="60"/>
      <c r="I22" s="60">
        <v>0</v>
      </c>
      <c r="J22" s="60">
        <v>0</v>
      </c>
      <c r="K22" s="61">
        <f t="shared" si="0"/>
        <v>6035</v>
      </c>
      <c r="L22" s="5">
        <v>250</v>
      </c>
      <c r="M22" s="62">
        <f t="shared" si="1"/>
        <v>6285</v>
      </c>
    </row>
    <row r="23" spans="1:13" ht="17.25" x14ac:dyDescent="0.3">
      <c r="A23" s="59">
        <v>11</v>
      </c>
      <c r="B23" s="3" t="str">
        <f>'[1]Empleados Activ'!B23</f>
        <v>OSCAR LEONEL MONZÓN GUZMÁN</v>
      </c>
      <c r="C23" s="2" t="s">
        <v>2</v>
      </c>
      <c r="D23" s="60">
        <v>13000</v>
      </c>
      <c r="E23" s="5">
        <v>1000</v>
      </c>
      <c r="F23" s="5">
        <v>0</v>
      </c>
      <c r="G23" s="60">
        <v>375</v>
      </c>
      <c r="H23" s="60"/>
      <c r="I23" s="60">
        <v>0</v>
      </c>
      <c r="J23" s="60">
        <v>0</v>
      </c>
      <c r="K23" s="61">
        <f t="shared" si="0"/>
        <v>14375</v>
      </c>
      <c r="L23" s="5">
        <v>250</v>
      </c>
      <c r="M23" s="62">
        <f t="shared" si="1"/>
        <v>14625</v>
      </c>
    </row>
    <row r="24" spans="1:13" ht="17.25" x14ac:dyDescent="0.3">
      <c r="A24" s="59">
        <v>12</v>
      </c>
      <c r="B24" s="1" t="s">
        <v>170</v>
      </c>
      <c r="C24" s="2" t="s">
        <v>3</v>
      </c>
      <c r="D24" s="60">
        <v>7000</v>
      </c>
      <c r="E24" s="60">
        <v>0</v>
      </c>
      <c r="F24" s="60">
        <v>0</v>
      </c>
      <c r="G24" s="60">
        <v>0</v>
      </c>
      <c r="H24" s="60"/>
      <c r="I24" s="60">
        <v>0</v>
      </c>
      <c r="J24" s="60">
        <v>0</v>
      </c>
      <c r="K24" s="61">
        <f t="shared" si="0"/>
        <v>7000</v>
      </c>
      <c r="L24" s="5">
        <v>250</v>
      </c>
      <c r="M24" s="62">
        <f t="shared" si="1"/>
        <v>7250</v>
      </c>
    </row>
    <row r="25" spans="1:13" ht="17.25" x14ac:dyDescent="0.3">
      <c r="A25" s="59">
        <v>13</v>
      </c>
      <c r="B25" s="3" t="str">
        <f>'[1]Empleados Activ'!B25</f>
        <v>SANDRA LETICIA GRANADOS FURLAN</v>
      </c>
      <c r="C25" s="2" t="s">
        <v>58</v>
      </c>
      <c r="D25" s="60">
        <v>5000</v>
      </c>
      <c r="E25" s="60">
        <v>0</v>
      </c>
      <c r="F25" s="60">
        <v>0</v>
      </c>
      <c r="G25" s="60">
        <v>0</v>
      </c>
      <c r="H25" s="60"/>
      <c r="I25" s="60">
        <v>0</v>
      </c>
      <c r="J25" s="60">
        <v>0</v>
      </c>
      <c r="K25" s="61">
        <f t="shared" si="0"/>
        <v>5000</v>
      </c>
      <c r="L25" s="5">
        <v>250</v>
      </c>
      <c r="M25" s="62">
        <f t="shared" si="1"/>
        <v>5250</v>
      </c>
    </row>
    <row r="26" spans="1:13" ht="17.25" x14ac:dyDescent="0.3">
      <c r="A26" s="59">
        <v>14</v>
      </c>
      <c r="B26" s="3" t="str">
        <f>'[1]Empleados Activ'!B26</f>
        <v>KAREN ESTHEFANY OSORIO RAMIREZ</v>
      </c>
      <c r="C26" s="2" t="s">
        <v>59</v>
      </c>
      <c r="D26" s="60">
        <v>3500</v>
      </c>
      <c r="E26" s="60">
        <v>0</v>
      </c>
      <c r="F26" s="60">
        <v>0</v>
      </c>
      <c r="G26" s="60">
        <v>0</v>
      </c>
      <c r="H26" s="60"/>
      <c r="I26" s="60">
        <v>0</v>
      </c>
      <c r="J26" s="60">
        <v>0</v>
      </c>
      <c r="K26" s="61">
        <f t="shared" si="0"/>
        <v>3500</v>
      </c>
      <c r="L26" s="5">
        <v>250</v>
      </c>
      <c r="M26" s="62">
        <f t="shared" si="1"/>
        <v>3750</v>
      </c>
    </row>
    <row r="27" spans="1:13" ht="17.25" x14ac:dyDescent="0.3">
      <c r="A27" s="59">
        <v>15</v>
      </c>
      <c r="B27" s="3" t="str">
        <f>'[1]Empleados Activ'!B27</f>
        <v>ERICK ROBERTO BORJA CRUZ</v>
      </c>
      <c r="C27" s="2" t="s">
        <v>60</v>
      </c>
      <c r="D27" s="63">
        <v>5500</v>
      </c>
      <c r="E27" s="63">
        <v>0</v>
      </c>
      <c r="F27" s="63">
        <v>0</v>
      </c>
      <c r="G27" s="60">
        <v>0</v>
      </c>
      <c r="H27" s="60"/>
      <c r="I27" s="60">
        <v>0</v>
      </c>
      <c r="J27" s="60">
        <v>0</v>
      </c>
      <c r="K27" s="61">
        <f t="shared" si="0"/>
        <v>5500</v>
      </c>
      <c r="L27" s="5">
        <v>250</v>
      </c>
      <c r="M27" s="62">
        <f t="shared" si="1"/>
        <v>5750</v>
      </c>
    </row>
    <row r="28" spans="1:13" ht="17.25" x14ac:dyDescent="0.3">
      <c r="A28" s="59">
        <v>16</v>
      </c>
      <c r="B28" s="3" t="s">
        <v>47</v>
      </c>
      <c r="C28" s="2" t="s">
        <v>61</v>
      </c>
      <c r="D28" s="60">
        <v>7000</v>
      </c>
      <c r="E28" s="60">
        <v>0</v>
      </c>
      <c r="F28" s="60">
        <v>0</v>
      </c>
      <c r="G28" s="60">
        <v>0</v>
      </c>
      <c r="H28" s="60"/>
      <c r="I28" s="60">
        <v>0</v>
      </c>
      <c r="J28" s="60">
        <v>0</v>
      </c>
      <c r="K28" s="61">
        <f t="shared" si="0"/>
        <v>7000</v>
      </c>
      <c r="L28" s="5">
        <v>250</v>
      </c>
      <c r="M28" s="62">
        <f t="shared" si="1"/>
        <v>7250</v>
      </c>
    </row>
    <row r="29" spans="1:13" s="17" customFormat="1" ht="17.25" x14ac:dyDescent="0.3">
      <c r="A29" s="14"/>
      <c r="B29" s="14"/>
      <c r="C29" s="10"/>
      <c r="D29" s="13"/>
      <c r="E29" s="13"/>
      <c r="F29" s="13"/>
      <c r="G29" s="13"/>
      <c r="H29" s="13"/>
      <c r="I29" s="13"/>
      <c r="J29" s="13"/>
      <c r="K29" s="13"/>
      <c r="L29" s="15"/>
      <c r="M29" s="16"/>
    </row>
    <row r="30" spans="1:13" s="17" customFormat="1" ht="17.25" x14ac:dyDescent="0.3">
      <c r="A30" s="14"/>
      <c r="B30" s="14"/>
      <c r="C30" s="10"/>
      <c r="D30" s="13"/>
      <c r="E30" s="13"/>
      <c r="F30" s="13"/>
      <c r="G30" s="13"/>
      <c r="H30" s="13"/>
      <c r="I30" s="13"/>
      <c r="J30" s="13"/>
      <c r="K30" s="13"/>
      <c r="L30" s="15"/>
      <c r="M30" s="16"/>
    </row>
    <row r="31" spans="1:13" ht="37.5" customHeight="1" x14ac:dyDescent="0.3">
      <c r="A31" s="134" t="s">
        <v>38</v>
      </c>
      <c r="B31" s="128" t="s">
        <v>162</v>
      </c>
      <c r="C31" s="131" t="s">
        <v>26</v>
      </c>
      <c r="D31" s="127" t="s">
        <v>33</v>
      </c>
      <c r="E31" s="127" t="s">
        <v>34</v>
      </c>
      <c r="F31" s="132" t="s">
        <v>35</v>
      </c>
      <c r="G31" s="127" t="s">
        <v>36</v>
      </c>
      <c r="H31" s="137" t="s">
        <v>161</v>
      </c>
      <c r="I31" s="139" t="s">
        <v>167</v>
      </c>
      <c r="J31" s="139" t="s">
        <v>168</v>
      </c>
      <c r="K31" s="137" t="s">
        <v>159</v>
      </c>
      <c r="L31" s="130" t="s">
        <v>37</v>
      </c>
      <c r="M31" s="131" t="s">
        <v>31</v>
      </c>
    </row>
    <row r="32" spans="1:13" ht="45.75" customHeight="1" x14ac:dyDescent="0.3">
      <c r="A32" s="134"/>
      <c r="B32" s="129"/>
      <c r="C32" s="131"/>
      <c r="D32" s="127"/>
      <c r="E32" s="127"/>
      <c r="F32" s="132"/>
      <c r="G32" s="127"/>
      <c r="H32" s="138"/>
      <c r="I32" s="140"/>
      <c r="J32" s="140"/>
      <c r="K32" s="138"/>
      <c r="L32" s="130"/>
      <c r="M32" s="131"/>
    </row>
    <row r="33" spans="1:13" ht="16.5" customHeight="1" x14ac:dyDescent="0.3">
      <c r="A33" s="81">
        <v>17</v>
      </c>
      <c r="B33" s="1" t="s">
        <v>102</v>
      </c>
      <c r="C33" s="22" t="s">
        <v>41</v>
      </c>
      <c r="D33" s="4">
        <v>16000</v>
      </c>
      <c r="E33" s="5"/>
      <c r="F33" s="5"/>
      <c r="G33" s="6">
        <v>375</v>
      </c>
      <c r="H33" s="6">
        <v>0</v>
      </c>
      <c r="I33" s="6">
        <v>0</v>
      </c>
      <c r="J33" s="6">
        <v>0</v>
      </c>
      <c r="K33" s="6">
        <f t="shared" ref="K33:K64" si="2">D33+E33+F33+G33+H33</f>
        <v>16375</v>
      </c>
      <c r="L33" s="5">
        <v>250</v>
      </c>
      <c r="M33" s="21">
        <f>K33+L33</f>
        <v>16625</v>
      </c>
    </row>
    <row r="34" spans="1:13" x14ac:dyDescent="0.3">
      <c r="A34" s="81">
        <f>+A33+1</f>
        <v>18</v>
      </c>
      <c r="B34" s="125" t="s">
        <v>101</v>
      </c>
      <c r="C34" s="22" t="s">
        <v>155</v>
      </c>
      <c r="D34" s="4">
        <v>4500</v>
      </c>
      <c r="E34" s="5"/>
      <c r="F34" s="5"/>
      <c r="G34" s="6"/>
      <c r="H34" s="6"/>
      <c r="I34" s="6">
        <v>0</v>
      </c>
      <c r="J34" s="6">
        <v>0</v>
      </c>
      <c r="K34" s="6">
        <f t="shared" si="2"/>
        <v>4500</v>
      </c>
      <c r="L34" s="5">
        <v>250</v>
      </c>
      <c r="M34" s="21">
        <f t="shared" ref="M34:M96" si="3">K34+L34</f>
        <v>4750</v>
      </c>
    </row>
    <row r="35" spans="1:13" ht="17.25" x14ac:dyDescent="0.3">
      <c r="A35" s="81">
        <f t="shared" ref="A35:A98" si="4">+A34+1</f>
        <v>19</v>
      </c>
      <c r="B35" s="1" t="s">
        <v>62</v>
      </c>
      <c r="C35" s="23" t="s">
        <v>122</v>
      </c>
      <c r="D35" s="77">
        <v>6000</v>
      </c>
      <c r="E35" s="110">
        <v>0</v>
      </c>
      <c r="F35" s="111">
        <v>0</v>
      </c>
      <c r="H35" s="5">
        <v>0</v>
      </c>
      <c r="I35" s="6">
        <v>0</v>
      </c>
      <c r="J35" s="6">
        <v>0</v>
      </c>
      <c r="K35" s="6">
        <f t="shared" si="2"/>
        <v>6000</v>
      </c>
      <c r="L35" s="5">
        <v>250</v>
      </c>
      <c r="M35" s="21">
        <f t="shared" si="3"/>
        <v>6250</v>
      </c>
    </row>
    <row r="36" spans="1:13" ht="17.25" x14ac:dyDescent="0.3">
      <c r="A36" s="81">
        <f t="shared" si="4"/>
        <v>20</v>
      </c>
      <c r="B36" s="1" t="s">
        <v>63</v>
      </c>
      <c r="C36" s="22" t="s">
        <v>49</v>
      </c>
      <c r="D36" s="78">
        <v>6000</v>
      </c>
      <c r="E36" s="100">
        <v>0</v>
      </c>
      <c r="F36" s="34"/>
      <c r="G36" s="30">
        <v>0</v>
      </c>
      <c r="H36" s="5">
        <v>0</v>
      </c>
      <c r="I36" s="6">
        <v>0</v>
      </c>
      <c r="J36" s="6">
        <v>0</v>
      </c>
      <c r="K36" s="6">
        <f t="shared" si="2"/>
        <v>6000</v>
      </c>
      <c r="L36" s="5">
        <v>250</v>
      </c>
      <c r="M36" s="21">
        <f t="shared" si="3"/>
        <v>6250</v>
      </c>
    </row>
    <row r="37" spans="1:13" ht="17.25" x14ac:dyDescent="0.3">
      <c r="A37" s="81">
        <f t="shared" si="4"/>
        <v>21</v>
      </c>
      <c r="B37" s="1" t="str">
        <f>+'[1]Empleados Activ'!B36</f>
        <v>DORA VIRGINIA  LINARES LOPEZ</v>
      </c>
      <c r="C37" s="22" t="s">
        <v>123</v>
      </c>
      <c r="D37" s="79">
        <v>12500</v>
      </c>
      <c r="E37" s="101">
        <v>0</v>
      </c>
      <c r="F37" s="35">
        <v>0</v>
      </c>
      <c r="G37" s="31">
        <v>375</v>
      </c>
      <c r="H37" s="5">
        <v>0</v>
      </c>
      <c r="I37" s="6">
        <v>0</v>
      </c>
      <c r="J37" s="6">
        <v>0</v>
      </c>
      <c r="K37" s="6">
        <f t="shared" si="2"/>
        <v>12875</v>
      </c>
      <c r="L37" s="5">
        <v>250</v>
      </c>
      <c r="M37" s="21">
        <f t="shared" si="3"/>
        <v>13125</v>
      </c>
    </row>
    <row r="38" spans="1:13" ht="26.25" customHeight="1" x14ac:dyDescent="0.3">
      <c r="A38" s="81">
        <f t="shared" si="4"/>
        <v>22</v>
      </c>
      <c r="B38" s="125" t="s">
        <v>64</v>
      </c>
      <c r="C38" s="22" t="s">
        <v>124</v>
      </c>
      <c r="D38" s="78">
        <v>10000</v>
      </c>
      <c r="E38" s="100">
        <v>500</v>
      </c>
      <c r="F38" s="36">
        <v>0</v>
      </c>
      <c r="G38" s="32">
        <v>375</v>
      </c>
      <c r="H38" s="5">
        <v>0</v>
      </c>
      <c r="I38" s="6">
        <v>0</v>
      </c>
      <c r="J38" s="6">
        <v>0</v>
      </c>
      <c r="K38" s="6">
        <f t="shared" si="2"/>
        <v>10875</v>
      </c>
      <c r="L38" s="5">
        <v>250</v>
      </c>
      <c r="M38" s="21">
        <f t="shared" si="3"/>
        <v>11125</v>
      </c>
    </row>
    <row r="39" spans="1:13" ht="17.25" x14ac:dyDescent="0.3">
      <c r="A39" s="81">
        <f t="shared" si="4"/>
        <v>23</v>
      </c>
      <c r="B39" s="1" t="s">
        <v>65</v>
      </c>
      <c r="C39" s="22" t="s">
        <v>125</v>
      </c>
      <c r="D39" s="79">
        <v>6000</v>
      </c>
      <c r="E39" s="101">
        <v>0</v>
      </c>
      <c r="F39" s="37">
        <v>0</v>
      </c>
      <c r="G39" s="31">
        <v>0</v>
      </c>
      <c r="H39" s="6">
        <v>0</v>
      </c>
      <c r="I39" s="6">
        <v>0</v>
      </c>
      <c r="J39" s="6">
        <v>0</v>
      </c>
      <c r="K39" s="6">
        <f t="shared" si="2"/>
        <v>6000</v>
      </c>
      <c r="L39" s="5">
        <v>250</v>
      </c>
      <c r="M39" s="21">
        <f t="shared" si="3"/>
        <v>6250</v>
      </c>
    </row>
    <row r="40" spans="1:13" ht="17.25" x14ac:dyDescent="0.3">
      <c r="A40" s="81">
        <f t="shared" si="4"/>
        <v>24</v>
      </c>
      <c r="B40" s="1" t="s">
        <v>66</v>
      </c>
      <c r="C40" s="22" t="s">
        <v>126</v>
      </c>
      <c r="D40" s="78">
        <v>6000</v>
      </c>
      <c r="E40" s="100">
        <v>0</v>
      </c>
      <c r="F40" s="38">
        <v>0</v>
      </c>
      <c r="G40" s="30">
        <v>0</v>
      </c>
      <c r="H40" s="6">
        <v>0</v>
      </c>
      <c r="I40" s="6">
        <v>0</v>
      </c>
      <c r="J40" s="6">
        <v>0</v>
      </c>
      <c r="K40" s="6">
        <f t="shared" si="2"/>
        <v>6000</v>
      </c>
      <c r="L40" s="5">
        <v>250</v>
      </c>
      <c r="M40" s="21">
        <f t="shared" si="3"/>
        <v>6250</v>
      </c>
    </row>
    <row r="41" spans="1:13" ht="17.25" x14ac:dyDescent="0.3">
      <c r="A41" s="81">
        <f t="shared" si="4"/>
        <v>25</v>
      </c>
      <c r="B41" s="1" t="s">
        <v>67</v>
      </c>
      <c r="C41" s="22" t="s">
        <v>50</v>
      </c>
      <c r="D41" s="79">
        <v>5300</v>
      </c>
      <c r="E41" s="101">
        <v>0</v>
      </c>
      <c r="F41" s="39">
        <v>0</v>
      </c>
      <c r="G41" s="31">
        <v>0</v>
      </c>
      <c r="H41" s="7">
        <v>0</v>
      </c>
      <c r="I41" s="6">
        <v>0</v>
      </c>
      <c r="J41" s="6">
        <v>0</v>
      </c>
      <c r="K41" s="6">
        <f t="shared" si="2"/>
        <v>5300</v>
      </c>
      <c r="L41" s="5">
        <v>250</v>
      </c>
      <c r="M41" s="21">
        <f t="shared" si="3"/>
        <v>5550</v>
      </c>
    </row>
    <row r="42" spans="1:13" ht="17.25" x14ac:dyDescent="0.3">
      <c r="A42" s="81">
        <f t="shared" si="4"/>
        <v>26</v>
      </c>
      <c r="B42" s="1" t="s">
        <v>183</v>
      </c>
      <c r="C42" s="22" t="s">
        <v>184</v>
      </c>
      <c r="D42" s="78">
        <v>14000</v>
      </c>
      <c r="E42" s="100">
        <v>0</v>
      </c>
      <c r="F42" s="34">
        <v>0</v>
      </c>
      <c r="G42" s="30">
        <v>375</v>
      </c>
      <c r="H42" s="7">
        <v>0</v>
      </c>
      <c r="I42" s="6">
        <v>0</v>
      </c>
      <c r="J42" s="6">
        <v>0</v>
      </c>
      <c r="K42" s="6">
        <f t="shared" si="2"/>
        <v>14375</v>
      </c>
      <c r="L42" s="5">
        <v>250</v>
      </c>
      <c r="M42" s="21">
        <f t="shared" si="3"/>
        <v>14625</v>
      </c>
    </row>
    <row r="43" spans="1:13" ht="17.25" x14ac:dyDescent="0.3">
      <c r="A43" s="81">
        <f t="shared" si="4"/>
        <v>27</v>
      </c>
      <c r="B43" s="1" t="s">
        <v>68</v>
      </c>
      <c r="C43" s="22" t="s">
        <v>16</v>
      </c>
      <c r="D43" s="79">
        <v>7000</v>
      </c>
      <c r="E43" s="101"/>
      <c r="F43" s="40">
        <v>35</v>
      </c>
      <c r="G43" s="31">
        <v>0</v>
      </c>
      <c r="H43" s="7">
        <v>0</v>
      </c>
      <c r="I43" s="6">
        <v>0</v>
      </c>
      <c r="J43" s="6">
        <v>0</v>
      </c>
      <c r="K43" s="6">
        <f t="shared" si="2"/>
        <v>7035</v>
      </c>
      <c r="L43" s="5">
        <v>250</v>
      </c>
      <c r="M43" s="21">
        <f t="shared" si="3"/>
        <v>7285</v>
      </c>
    </row>
    <row r="44" spans="1:13" ht="17.25" x14ac:dyDescent="0.3">
      <c r="A44" s="81">
        <f t="shared" si="4"/>
        <v>28</v>
      </c>
      <c r="B44" s="1" t="s">
        <v>214</v>
      </c>
      <c r="C44" s="22" t="s">
        <v>17</v>
      </c>
      <c r="D44" s="78">
        <v>6000</v>
      </c>
      <c r="E44" s="100"/>
      <c r="F44" s="41">
        <v>0</v>
      </c>
      <c r="G44" s="30">
        <v>0</v>
      </c>
      <c r="H44" s="7">
        <v>0</v>
      </c>
      <c r="I44" s="6">
        <v>0</v>
      </c>
      <c r="J44" s="6">
        <v>0</v>
      </c>
      <c r="K44" s="6">
        <f t="shared" si="2"/>
        <v>6000</v>
      </c>
      <c r="L44" s="5">
        <v>250</v>
      </c>
      <c r="M44" s="21">
        <f t="shared" si="3"/>
        <v>6250</v>
      </c>
    </row>
    <row r="45" spans="1:13" ht="17.25" x14ac:dyDescent="0.3">
      <c r="A45" s="81">
        <f t="shared" si="4"/>
        <v>29</v>
      </c>
      <c r="B45" s="1" t="s">
        <v>74</v>
      </c>
      <c r="C45" s="22" t="s">
        <v>127</v>
      </c>
      <c r="D45" s="79">
        <v>10000</v>
      </c>
      <c r="E45" s="101">
        <v>0</v>
      </c>
      <c r="F45" s="40">
        <v>0</v>
      </c>
      <c r="G45" s="31">
        <v>375</v>
      </c>
      <c r="H45" s="7">
        <v>0</v>
      </c>
      <c r="I45" s="6">
        <v>0</v>
      </c>
      <c r="J45" s="6">
        <v>0</v>
      </c>
      <c r="K45" s="6">
        <f t="shared" si="2"/>
        <v>10375</v>
      </c>
      <c r="L45" s="5">
        <v>250</v>
      </c>
      <c r="M45" s="21">
        <f t="shared" si="3"/>
        <v>10625</v>
      </c>
    </row>
    <row r="46" spans="1:13" ht="17.25" x14ac:dyDescent="0.3">
      <c r="A46" s="81">
        <f t="shared" si="4"/>
        <v>30</v>
      </c>
      <c r="B46" s="1" t="s">
        <v>69</v>
      </c>
      <c r="C46" s="22" t="s">
        <v>12</v>
      </c>
      <c r="D46" s="78">
        <v>4500</v>
      </c>
      <c r="E46" s="100"/>
      <c r="F46" s="41">
        <v>0</v>
      </c>
      <c r="G46" s="30">
        <v>0</v>
      </c>
      <c r="H46" s="5">
        <v>0</v>
      </c>
      <c r="I46" s="6">
        <v>0</v>
      </c>
      <c r="J46" s="6">
        <v>0</v>
      </c>
      <c r="K46" s="6">
        <f t="shared" si="2"/>
        <v>4500</v>
      </c>
      <c r="L46" s="5">
        <v>250</v>
      </c>
      <c r="M46" s="21">
        <f t="shared" si="3"/>
        <v>4750</v>
      </c>
    </row>
    <row r="47" spans="1:13" ht="17.25" x14ac:dyDescent="0.3">
      <c r="A47" s="81">
        <f t="shared" si="4"/>
        <v>31</v>
      </c>
      <c r="B47" s="1" t="s">
        <v>70</v>
      </c>
      <c r="C47" s="24" t="s">
        <v>128</v>
      </c>
      <c r="D47" s="79">
        <v>5000</v>
      </c>
      <c r="E47" s="101"/>
      <c r="F47" s="42">
        <v>0</v>
      </c>
      <c r="G47" s="31">
        <v>0</v>
      </c>
      <c r="H47" s="5">
        <v>0</v>
      </c>
      <c r="I47" s="6">
        <v>0</v>
      </c>
      <c r="J47" s="6">
        <v>0</v>
      </c>
      <c r="K47" s="6">
        <f t="shared" si="2"/>
        <v>5000</v>
      </c>
      <c r="L47" s="5">
        <v>250</v>
      </c>
      <c r="M47" s="21">
        <f t="shared" si="3"/>
        <v>5250</v>
      </c>
    </row>
    <row r="48" spans="1:13" ht="17.25" x14ac:dyDescent="0.3">
      <c r="A48" s="81">
        <f t="shared" si="4"/>
        <v>32</v>
      </c>
      <c r="B48" s="1" t="s">
        <v>71</v>
      </c>
      <c r="C48" s="24" t="s">
        <v>129</v>
      </c>
      <c r="D48" s="78">
        <v>7000</v>
      </c>
      <c r="E48" s="100">
        <v>0</v>
      </c>
      <c r="F48" s="43">
        <v>0</v>
      </c>
      <c r="G48" s="30">
        <v>0</v>
      </c>
      <c r="H48" s="5"/>
      <c r="I48" s="6">
        <v>0</v>
      </c>
      <c r="J48" s="6">
        <v>0</v>
      </c>
      <c r="K48" s="6">
        <f t="shared" si="2"/>
        <v>7000</v>
      </c>
      <c r="L48" s="5">
        <v>250</v>
      </c>
      <c r="M48" s="21">
        <f t="shared" si="3"/>
        <v>7250</v>
      </c>
    </row>
    <row r="49" spans="1:13" ht="17.25" x14ac:dyDescent="0.3">
      <c r="A49" s="81">
        <f t="shared" si="4"/>
        <v>33</v>
      </c>
      <c r="B49" s="1" t="str">
        <f>'[1]Empleados Activ'!B48</f>
        <v>LESBIA ALDINA CONTRERAS SANTOS</v>
      </c>
      <c r="C49" s="22" t="s">
        <v>130</v>
      </c>
      <c r="D49" s="79">
        <v>6854.84</v>
      </c>
      <c r="E49" s="101">
        <v>0</v>
      </c>
      <c r="F49" s="40">
        <v>0</v>
      </c>
      <c r="G49" s="31">
        <v>302.42</v>
      </c>
      <c r="H49" s="5">
        <v>0</v>
      </c>
      <c r="I49" s="6">
        <v>0</v>
      </c>
      <c r="J49" s="6">
        <v>0</v>
      </c>
      <c r="K49" s="6">
        <f t="shared" si="2"/>
        <v>7157.26</v>
      </c>
      <c r="L49" s="5">
        <v>201.61</v>
      </c>
      <c r="M49" s="21">
        <f t="shared" si="3"/>
        <v>7358.87</v>
      </c>
    </row>
    <row r="50" spans="1:13" ht="17.25" x14ac:dyDescent="0.3">
      <c r="A50" s="81">
        <f t="shared" si="4"/>
        <v>34</v>
      </c>
      <c r="B50" s="1" t="s">
        <v>72</v>
      </c>
      <c r="C50" s="22" t="s">
        <v>131</v>
      </c>
      <c r="D50" s="78">
        <v>6500</v>
      </c>
      <c r="E50" s="100">
        <v>0</v>
      </c>
      <c r="F50" s="41">
        <v>0</v>
      </c>
      <c r="G50" s="30">
        <v>0</v>
      </c>
      <c r="H50" s="7">
        <v>0</v>
      </c>
      <c r="I50" s="6">
        <v>0</v>
      </c>
      <c r="J50" s="6">
        <v>0</v>
      </c>
      <c r="K50" s="6">
        <f t="shared" si="2"/>
        <v>6500</v>
      </c>
      <c r="L50" s="5">
        <v>250</v>
      </c>
      <c r="M50" s="21">
        <f t="shared" si="3"/>
        <v>6750</v>
      </c>
    </row>
    <row r="51" spans="1:13" ht="17.25" x14ac:dyDescent="0.3">
      <c r="A51" s="81">
        <f t="shared" si="4"/>
        <v>35</v>
      </c>
      <c r="B51" s="1" t="s">
        <v>174</v>
      </c>
      <c r="C51" s="22" t="s">
        <v>132</v>
      </c>
      <c r="D51" s="79">
        <v>6500</v>
      </c>
      <c r="E51" s="101">
        <v>0</v>
      </c>
      <c r="F51" s="44">
        <v>0</v>
      </c>
      <c r="G51" s="31">
        <v>0</v>
      </c>
      <c r="H51" s="7">
        <v>0</v>
      </c>
      <c r="I51" s="6">
        <v>0</v>
      </c>
      <c r="J51" s="6">
        <v>0</v>
      </c>
      <c r="K51" s="6">
        <f t="shared" si="2"/>
        <v>6500</v>
      </c>
      <c r="L51" s="5">
        <v>250</v>
      </c>
      <c r="M51" s="21">
        <f t="shared" si="3"/>
        <v>6750</v>
      </c>
    </row>
    <row r="52" spans="1:13" ht="33" x14ac:dyDescent="0.3">
      <c r="A52" s="81">
        <f t="shared" si="4"/>
        <v>36</v>
      </c>
      <c r="B52" s="1" t="s">
        <v>73</v>
      </c>
      <c r="C52" s="22" t="s">
        <v>133</v>
      </c>
      <c r="D52" s="78">
        <v>4500</v>
      </c>
      <c r="E52" s="100">
        <v>0</v>
      </c>
      <c r="F52" s="41">
        <v>35</v>
      </c>
      <c r="G52" s="30">
        <v>0</v>
      </c>
      <c r="H52" s="7">
        <v>0</v>
      </c>
      <c r="I52" s="6">
        <v>0</v>
      </c>
      <c r="J52" s="6">
        <v>0</v>
      </c>
      <c r="K52" s="6">
        <f t="shared" si="2"/>
        <v>4535</v>
      </c>
      <c r="L52" s="5">
        <v>250</v>
      </c>
      <c r="M52" s="21">
        <f t="shared" si="3"/>
        <v>4785</v>
      </c>
    </row>
    <row r="53" spans="1:13" ht="17.25" x14ac:dyDescent="0.3">
      <c r="A53" s="81">
        <f t="shared" si="4"/>
        <v>37</v>
      </c>
      <c r="B53" s="1" t="s">
        <v>47</v>
      </c>
      <c r="C53" s="22" t="s">
        <v>134</v>
      </c>
      <c r="D53" s="79">
        <v>8500</v>
      </c>
      <c r="E53" s="101"/>
      <c r="F53" s="40">
        <v>0</v>
      </c>
      <c r="G53" s="31">
        <v>375</v>
      </c>
      <c r="H53" s="7"/>
      <c r="I53" s="6">
        <v>0</v>
      </c>
      <c r="J53" s="6">
        <v>0</v>
      </c>
      <c r="K53" s="6">
        <f t="shared" si="2"/>
        <v>8875</v>
      </c>
      <c r="L53" s="5">
        <v>250</v>
      </c>
      <c r="M53" s="21">
        <f t="shared" si="3"/>
        <v>9125</v>
      </c>
    </row>
    <row r="54" spans="1:13" ht="33" x14ac:dyDescent="0.3">
      <c r="A54" s="81">
        <f t="shared" si="4"/>
        <v>38</v>
      </c>
      <c r="B54" s="1" t="str">
        <f>'[1]Empleados Activ'!B53</f>
        <v>SHARON MELISSA ORTIZ VILLATORO</v>
      </c>
      <c r="C54" s="22" t="s">
        <v>135</v>
      </c>
      <c r="D54" s="78">
        <v>3629.03</v>
      </c>
      <c r="E54" s="100">
        <v>0</v>
      </c>
      <c r="F54" s="45">
        <v>0</v>
      </c>
      <c r="G54" s="30">
        <v>0</v>
      </c>
      <c r="H54" s="5">
        <v>0</v>
      </c>
      <c r="I54" s="6">
        <v>0</v>
      </c>
      <c r="J54" s="6">
        <v>0</v>
      </c>
      <c r="K54" s="6">
        <f t="shared" si="2"/>
        <v>3629.03</v>
      </c>
      <c r="L54" s="5">
        <v>201.61</v>
      </c>
      <c r="M54" s="21">
        <f t="shared" si="3"/>
        <v>3830.6400000000003</v>
      </c>
    </row>
    <row r="55" spans="1:13" ht="33" x14ac:dyDescent="0.3">
      <c r="A55" s="81">
        <f t="shared" si="4"/>
        <v>39</v>
      </c>
      <c r="B55" s="1" t="s">
        <v>75</v>
      </c>
      <c r="C55" s="22" t="s">
        <v>136</v>
      </c>
      <c r="D55" s="79">
        <v>6000</v>
      </c>
      <c r="E55" s="101"/>
      <c r="F55" s="39"/>
      <c r="G55" s="31">
        <v>0</v>
      </c>
      <c r="H55" s="5">
        <v>0</v>
      </c>
      <c r="I55" s="6">
        <v>0</v>
      </c>
      <c r="J55" s="6">
        <v>0</v>
      </c>
      <c r="K55" s="6">
        <f t="shared" si="2"/>
        <v>6000</v>
      </c>
      <c r="L55" s="5">
        <v>250</v>
      </c>
      <c r="M55" s="21">
        <f t="shared" si="3"/>
        <v>6250</v>
      </c>
    </row>
    <row r="56" spans="1:13" ht="34.5" x14ac:dyDescent="0.3">
      <c r="A56" s="81">
        <f t="shared" si="4"/>
        <v>40</v>
      </c>
      <c r="B56" s="1" t="s">
        <v>76</v>
      </c>
      <c r="C56" s="12" t="s">
        <v>137</v>
      </c>
      <c r="D56" s="78">
        <v>4500</v>
      </c>
      <c r="E56" s="102"/>
      <c r="F56" s="30">
        <v>0</v>
      </c>
      <c r="G56" s="34">
        <v>0</v>
      </c>
      <c r="H56" s="5">
        <v>0</v>
      </c>
      <c r="I56" s="6">
        <v>0</v>
      </c>
      <c r="J56" s="6">
        <v>0</v>
      </c>
      <c r="K56" s="6">
        <f t="shared" si="2"/>
        <v>4500</v>
      </c>
      <c r="L56" s="5">
        <v>250</v>
      </c>
      <c r="M56" s="21">
        <f t="shared" si="3"/>
        <v>4750</v>
      </c>
    </row>
    <row r="57" spans="1:13" ht="34.5" x14ac:dyDescent="0.3">
      <c r="A57" s="81">
        <f t="shared" si="4"/>
        <v>41</v>
      </c>
      <c r="B57" s="1" t="s">
        <v>77</v>
      </c>
      <c r="C57" s="12" t="s">
        <v>138</v>
      </c>
      <c r="D57" s="79">
        <v>8500</v>
      </c>
      <c r="E57" s="101">
        <v>500</v>
      </c>
      <c r="F57" s="40">
        <v>0</v>
      </c>
      <c r="G57" s="31">
        <v>375</v>
      </c>
      <c r="H57" s="5">
        <v>0</v>
      </c>
      <c r="I57" s="6">
        <v>0</v>
      </c>
      <c r="J57" s="6">
        <v>0</v>
      </c>
      <c r="K57" s="6">
        <f t="shared" si="2"/>
        <v>9375</v>
      </c>
      <c r="L57" s="5">
        <v>250</v>
      </c>
      <c r="M57" s="21">
        <f t="shared" si="3"/>
        <v>9625</v>
      </c>
    </row>
    <row r="58" spans="1:13" ht="17.25" x14ac:dyDescent="0.3">
      <c r="A58" s="81">
        <f t="shared" si="4"/>
        <v>42</v>
      </c>
      <c r="B58" s="1" t="s">
        <v>47</v>
      </c>
      <c r="C58" s="22" t="s">
        <v>173</v>
      </c>
      <c r="D58" s="78">
        <v>6000</v>
      </c>
      <c r="E58" s="100">
        <v>0</v>
      </c>
      <c r="F58" s="36">
        <v>0</v>
      </c>
      <c r="G58" s="32">
        <v>375</v>
      </c>
      <c r="H58" s="6">
        <v>0</v>
      </c>
      <c r="I58" s="6">
        <v>0</v>
      </c>
      <c r="J58" s="6">
        <v>0</v>
      </c>
      <c r="K58" s="6">
        <f t="shared" si="2"/>
        <v>6375</v>
      </c>
      <c r="L58" s="5">
        <v>250</v>
      </c>
      <c r="M58" s="21">
        <f t="shared" si="3"/>
        <v>6625</v>
      </c>
    </row>
    <row r="59" spans="1:13" ht="17.25" x14ac:dyDescent="0.3">
      <c r="A59" s="81">
        <f t="shared" si="4"/>
        <v>43</v>
      </c>
      <c r="B59" s="1" t="s">
        <v>78</v>
      </c>
      <c r="C59" s="22" t="s">
        <v>247</v>
      </c>
      <c r="D59" s="79">
        <v>6500</v>
      </c>
      <c r="E59" s="101">
        <v>0</v>
      </c>
      <c r="F59" s="40">
        <v>0</v>
      </c>
      <c r="G59" s="31">
        <v>375</v>
      </c>
      <c r="H59" s="6">
        <v>0</v>
      </c>
      <c r="I59" s="6">
        <v>0</v>
      </c>
      <c r="J59" s="6">
        <v>0</v>
      </c>
      <c r="K59" s="6">
        <f t="shared" si="2"/>
        <v>6875</v>
      </c>
      <c r="L59" s="5">
        <v>250</v>
      </c>
      <c r="M59" s="21">
        <f t="shared" si="3"/>
        <v>7125</v>
      </c>
    </row>
    <row r="60" spans="1:13" x14ac:dyDescent="0.3">
      <c r="A60" s="81">
        <f t="shared" si="4"/>
        <v>44</v>
      </c>
      <c r="B60" s="56" t="s">
        <v>47</v>
      </c>
      <c r="C60" s="22" t="s">
        <v>248</v>
      </c>
      <c r="D60" s="78">
        <v>6000</v>
      </c>
      <c r="E60" s="100">
        <v>0</v>
      </c>
      <c r="F60" s="36">
        <v>0</v>
      </c>
      <c r="G60" s="32">
        <v>0</v>
      </c>
      <c r="H60" s="6"/>
      <c r="I60" s="6">
        <v>0</v>
      </c>
      <c r="J60" s="6">
        <v>0</v>
      </c>
      <c r="K60" s="6">
        <f t="shared" si="2"/>
        <v>6000</v>
      </c>
      <c r="L60" s="5">
        <v>250</v>
      </c>
      <c r="M60" s="21">
        <f t="shared" si="3"/>
        <v>6250</v>
      </c>
    </row>
    <row r="61" spans="1:13" ht="17.25" x14ac:dyDescent="0.3">
      <c r="A61" s="81">
        <f t="shared" si="4"/>
        <v>45</v>
      </c>
      <c r="B61" s="1" t="s">
        <v>80</v>
      </c>
      <c r="C61" s="22" t="s">
        <v>139</v>
      </c>
      <c r="D61" s="79">
        <v>6500</v>
      </c>
      <c r="E61" s="101">
        <v>500</v>
      </c>
      <c r="F61" s="40">
        <v>0</v>
      </c>
      <c r="G61" s="31">
        <v>375</v>
      </c>
      <c r="H61" s="6">
        <v>0</v>
      </c>
      <c r="I61" s="6">
        <v>0</v>
      </c>
      <c r="J61" s="6">
        <v>0</v>
      </c>
      <c r="K61" s="6">
        <f t="shared" si="2"/>
        <v>7375</v>
      </c>
      <c r="L61" s="5">
        <v>250</v>
      </c>
      <c r="M61" s="21">
        <f t="shared" si="3"/>
        <v>7625</v>
      </c>
    </row>
    <row r="62" spans="1:13" x14ac:dyDescent="0.3">
      <c r="A62" s="81">
        <f t="shared" si="4"/>
        <v>46</v>
      </c>
      <c r="B62" s="125" t="s">
        <v>81</v>
      </c>
      <c r="C62" s="22" t="s">
        <v>195</v>
      </c>
      <c r="D62" s="78">
        <v>6500</v>
      </c>
      <c r="E62" s="100">
        <v>500</v>
      </c>
      <c r="F62" s="46">
        <v>0</v>
      </c>
      <c r="G62" s="30">
        <v>375</v>
      </c>
      <c r="H62" s="5"/>
      <c r="I62" s="6">
        <v>0</v>
      </c>
      <c r="J62" s="6">
        <v>0</v>
      </c>
      <c r="K62" s="6">
        <f t="shared" si="2"/>
        <v>7375</v>
      </c>
      <c r="L62" s="5">
        <v>250</v>
      </c>
      <c r="M62" s="21">
        <f t="shared" si="3"/>
        <v>7625</v>
      </c>
    </row>
    <row r="63" spans="1:13" ht="17.25" x14ac:dyDescent="0.3">
      <c r="A63" s="81">
        <f t="shared" si="4"/>
        <v>47</v>
      </c>
      <c r="B63" s="1" t="s">
        <v>79</v>
      </c>
      <c r="C63" s="22" t="s">
        <v>140</v>
      </c>
      <c r="D63" s="79">
        <v>6500</v>
      </c>
      <c r="E63" s="101"/>
      <c r="F63" s="37">
        <v>0</v>
      </c>
      <c r="G63" s="31"/>
      <c r="H63" s="5"/>
      <c r="I63" s="6">
        <v>0</v>
      </c>
      <c r="J63" s="6">
        <v>0</v>
      </c>
      <c r="K63" s="6">
        <f t="shared" si="2"/>
        <v>6500</v>
      </c>
      <c r="L63" s="5">
        <v>250</v>
      </c>
      <c r="M63" s="21">
        <f t="shared" si="3"/>
        <v>6750</v>
      </c>
    </row>
    <row r="64" spans="1:13" ht="17.25" x14ac:dyDescent="0.3">
      <c r="A64" s="81">
        <f t="shared" si="4"/>
        <v>48</v>
      </c>
      <c r="B64" s="1" t="s">
        <v>82</v>
      </c>
      <c r="C64" s="22" t="s">
        <v>141</v>
      </c>
      <c r="D64" s="78">
        <v>6500</v>
      </c>
      <c r="E64" s="100">
        <v>500</v>
      </c>
      <c r="F64" s="46">
        <v>0</v>
      </c>
      <c r="G64" s="30">
        <v>375</v>
      </c>
      <c r="H64" s="5"/>
      <c r="I64" s="6">
        <v>0</v>
      </c>
      <c r="J64" s="6">
        <v>0</v>
      </c>
      <c r="K64" s="6">
        <f t="shared" si="2"/>
        <v>7375</v>
      </c>
      <c r="L64" s="5">
        <v>250</v>
      </c>
      <c r="M64" s="21">
        <f t="shared" si="3"/>
        <v>7625</v>
      </c>
    </row>
    <row r="65" spans="1:13" ht="17.25" x14ac:dyDescent="0.3">
      <c r="A65" s="81">
        <f t="shared" si="4"/>
        <v>49</v>
      </c>
      <c r="B65" s="1" t="s">
        <v>83</v>
      </c>
      <c r="C65" s="22" t="s">
        <v>142</v>
      </c>
      <c r="D65" s="79">
        <v>6000</v>
      </c>
      <c r="E65" s="101">
        <v>500</v>
      </c>
      <c r="F65" s="37">
        <v>35</v>
      </c>
      <c r="G65" s="31">
        <v>0</v>
      </c>
      <c r="H65" s="5"/>
      <c r="I65" s="6">
        <v>0</v>
      </c>
      <c r="J65" s="6">
        <v>0</v>
      </c>
      <c r="K65" s="6">
        <f t="shared" ref="K65:K96" si="5">D65+E65+F65+G65+H65</f>
        <v>6535</v>
      </c>
      <c r="L65" s="5">
        <v>250</v>
      </c>
      <c r="M65" s="21">
        <f t="shared" si="3"/>
        <v>6785</v>
      </c>
    </row>
    <row r="66" spans="1:13" ht="17.25" x14ac:dyDescent="0.3">
      <c r="A66" s="81">
        <f t="shared" si="4"/>
        <v>50</v>
      </c>
      <c r="B66" s="1" t="s">
        <v>84</v>
      </c>
      <c r="C66" s="22" t="s">
        <v>143</v>
      </c>
      <c r="D66" s="78">
        <v>6000</v>
      </c>
      <c r="E66" s="100">
        <v>500</v>
      </c>
      <c r="F66" s="46">
        <v>35</v>
      </c>
      <c r="G66" s="30">
        <v>0</v>
      </c>
      <c r="H66" s="6"/>
      <c r="I66" s="6">
        <v>0</v>
      </c>
      <c r="J66" s="6">
        <v>0</v>
      </c>
      <c r="K66" s="6">
        <f t="shared" si="5"/>
        <v>6535</v>
      </c>
      <c r="L66" s="5">
        <v>250</v>
      </c>
      <c r="M66" s="21">
        <f t="shared" si="3"/>
        <v>6785</v>
      </c>
    </row>
    <row r="67" spans="1:13" ht="17.25" x14ac:dyDescent="0.3">
      <c r="A67" s="81">
        <f t="shared" si="4"/>
        <v>51</v>
      </c>
      <c r="B67" s="1" t="str">
        <f>'[1]Empleados Activ'!B66</f>
        <v>GRETHEL MARCELA TOBAR CORDON</v>
      </c>
      <c r="C67" s="22" t="s">
        <v>144</v>
      </c>
      <c r="D67" s="79">
        <v>4838.71</v>
      </c>
      <c r="E67" s="101">
        <v>0</v>
      </c>
      <c r="F67" s="37">
        <v>0</v>
      </c>
      <c r="G67" s="31">
        <v>302.42</v>
      </c>
      <c r="H67" s="5"/>
      <c r="I67" s="6">
        <v>0</v>
      </c>
      <c r="J67" s="6">
        <v>0</v>
      </c>
      <c r="K67" s="6">
        <f t="shared" si="5"/>
        <v>5141.13</v>
      </c>
      <c r="L67" s="5">
        <v>201.61</v>
      </c>
      <c r="M67" s="21">
        <f t="shared" si="3"/>
        <v>5342.74</v>
      </c>
    </row>
    <row r="68" spans="1:13" ht="17.25" x14ac:dyDescent="0.3">
      <c r="A68" s="81">
        <f t="shared" si="4"/>
        <v>52</v>
      </c>
      <c r="B68" s="1" t="s">
        <v>85</v>
      </c>
      <c r="C68" s="22" t="s">
        <v>145</v>
      </c>
      <c r="D68" s="78">
        <v>6000</v>
      </c>
      <c r="E68" s="100">
        <v>0</v>
      </c>
      <c r="F68" s="34">
        <v>0</v>
      </c>
      <c r="G68" s="30">
        <v>0</v>
      </c>
      <c r="H68" s="5">
        <v>0</v>
      </c>
      <c r="I68" s="6">
        <v>0</v>
      </c>
      <c r="J68" s="6">
        <v>0</v>
      </c>
      <c r="K68" s="6">
        <f t="shared" si="5"/>
        <v>6000</v>
      </c>
      <c r="L68" s="5">
        <v>250</v>
      </c>
      <c r="M68" s="21">
        <f t="shared" si="3"/>
        <v>6250</v>
      </c>
    </row>
    <row r="69" spans="1:13" ht="17.25" x14ac:dyDescent="0.3">
      <c r="A69" s="81">
        <f t="shared" si="4"/>
        <v>53</v>
      </c>
      <c r="B69" s="1" t="s">
        <v>86</v>
      </c>
      <c r="C69" s="25" t="s">
        <v>192</v>
      </c>
      <c r="D69" s="79">
        <v>6000</v>
      </c>
      <c r="E69" s="101">
        <v>0</v>
      </c>
      <c r="F69" s="39">
        <v>0</v>
      </c>
      <c r="G69" s="31">
        <v>0</v>
      </c>
      <c r="H69" s="5"/>
      <c r="I69" s="6">
        <v>0</v>
      </c>
      <c r="J69" s="6">
        <v>0</v>
      </c>
      <c r="K69" s="6">
        <f t="shared" si="5"/>
        <v>6000</v>
      </c>
      <c r="L69" s="5">
        <v>250</v>
      </c>
      <c r="M69" s="21">
        <f t="shared" si="3"/>
        <v>6250</v>
      </c>
    </row>
    <row r="70" spans="1:13" ht="17.25" x14ac:dyDescent="0.3">
      <c r="A70" s="81">
        <f t="shared" si="4"/>
        <v>54</v>
      </c>
      <c r="B70" s="1" t="s">
        <v>87</v>
      </c>
      <c r="C70" s="22" t="s">
        <v>185</v>
      </c>
      <c r="D70" s="78">
        <v>6000</v>
      </c>
      <c r="E70" s="100">
        <v>0</v>
      </c>
      <c r="F70" s="41">
        <v>0</v>
      </c>
      <c r="G70" s="30">
        <v>0</v>
      </c>
      <c r="H70" s="6">
        <v>0</v>
      </c>
      <c r="I70" s="6">
        <v>0</v>
      </c>
      <c r="J70" s="6">
        <v>0</v>
      </c>
      <c r="K70" s="6">
        <f t="shared" si="5"/>
        <v>6000</v>
      </c>
      <c r="L70" s="5">
        <v>250</v>
      </c>
      <c r="M70" s="21">
        <f t="shared" si="3"/>
        <v>6250</v>
      </c>
    </row>
    <row r="71" spans="1:13" ht="17.25" x14ac:dyDescent="0.3">
      <c r="A71" s="81">
        <f t="shared" si="4"/>
        <v>55</v>
      </c>
      <c r="B71" s="1" t="s">
        <v>88</v>
      </c>
      <c r="C71" s="22" t="s">
        <v>193</v>
      </c>
      <c r="D71" s="79">
        <v>6000</v>
      </c>
      <c r="E71" s="101">
        <v>0</v>
      </c>
      <c r="F71" s="37"/>
      <c r="G71" s="31">
        <v>375</v>
      </c>
      <c r="H71" s="6"/>
      <c r="I71" s="6">
        <v>0</v>
      </c>
      <c r="J71" s="6">
        <v>0</v>
      </c>
      <c r="K71" s="6">
        <f t="shared" si="5"/>
        <v>6375</v>
      </c>
      <c r="L71" s="5">
        <v>250</v>
      </c>
      <c r="M71" s="21">
        <f t="shared" si="3"/>
        <v>6625</v>
      </c>
    </row>
    <row r="72" spans="1:13" ht="17.25" x14ac:dyDescent="0.3">
      <c r="A72" s="81">
        <f t="shared" si="4"/>
        <v>56</v>
      </c>
      <c r="B72" s="1" t="s">
        <v>89</v>
      </c>
      <c r="C72" s="22" t="s">
        <v>186</v>
      </c>
      <c r="D72" s="78">
        <v>6000</v>
      </c>
      <c r="E72" s="100">
        <v>500</v>
      </c>
      <c r="F72" s="41">
        <v>35</v>
      </c>
      <c r="G72" s="30">
        <v>0</v>
      </c>
      <c r="H72" s="6"/>
      <c r="I72" s="6">
        <v>0</v>
      </c>
      <c r="J72" s="6">
        <v>0</v>
      </c>
      <c r="K72" s="6">
        <f t="shared" si="5"/>
        <v>6535</v>
      </c>
      <c r="L72" s="5">
        <v>250</v>
      </c>
      <c r="M72" s="21">
        <f t="shared" si="3"/>
        <v>6785</v>
      </c>
    </row>
    <row r="73" spans="1:13" ht="17.25" x14ac:dyDescent="0.3">
      <c r="A73" s="81">
        <f t="shared" si="4"/>
        <v>57</v>
      </c>
      <c r="B73" s="1" t="s">
        <v>90</v>
      </c>
      <c r="C73" s="22" t="s">
        <v>146</v>
      </c>
      <c r="D73" s="79">
        <v>6000</v>
      </c>
      <c r="E73" s="101">
        <v>0</v>
      </c>
      <c r="F73" s="37">
        <v>0</v>
      </c>
      <c r="G73" s="31">
        <v>375</v>
      </c>
      <c r="H73" s="6"/>
      <c r="I73" s="6">
        <v>0</v>
      </c>
      <c r="J73" s="6">
        <v>0</v>
      </c>
      <c r="K73" s="6">
        <f t="shared" si="5"/>
        <v>6375</v>
      </c>
      <c r="L73" s="5">
        <v>250</v>
      </c>
      <c r="M73" s="21">
        <f t="shared" si="3"/>
        <v>6625</v>
      </c>
    </row>
    <row r="74" spans="1:13" ht="17.25" x14ac:dyDescent="0.3">
      <c r="A74" s="81">
        <f t="shared" si="4"/>
        <v>58</v>
      </c>
      <c r="B74" s="1" t="s">
        <v>91</v>
      </c>
      <c r="C74" s="22" t="s">
        <v>147</v>
      </c>
      <c r="D74" s="78">
        <v>6000</v>
      </c>
      <c r="E74" s="100">
        <v>0</v>
      </c>
      <c r="F74" s="34">
        <v>0</v>
      </c>
      <c r="G74" s="30">
        <v>0</v>
      </c>
      <c r="H74" s="6"/>
      <c r="I74" s="6">
        <v>0</v>
      </c>
      <c r="J74" s="6">
        <v>0</v>
      </c>
      <c r="K74" s="6">
        <f t="shared" si="5"/>
        <v>6000</v>
      </c>
      <c r="L74" s="5">
        <v>250</v>
      </c>
      <c r="M74" s="21">
        <f t="shared" si="3"/>
        <v>6250</v>
      </c>
    </row>
    <row r="75" spans="1:13" ht="17.25" x14ac:dyDescent="0.3">
      <c r="A75" s="81">
        <f t="shared" si="4"/>
        <v>59</v>
      </c>
      <c r="B75" s="1" t="s">
        <v>187</v>
      </c>
      <c r="C75" s="22" t="s">
        <v>148</v>
      </c>
      <c r="D75" s="79">
        <v>6000</v>
      </c>
      <c r="E75" s="101">
        <v>0</v>
      </c>
      <c r="F75" s="39"/>
      <c r="G75" s="31">
        <v>375</v>
      </c>
      <c r="H75" s="6"/>
      <c r="I75" s="6">
        <v>0</v>
      </c>
      <c r="J75" s="6">
        <v>0</v>
      </c>
      <c r="K75" s="6">
        <f t="shared" si="5"/>
        <v>6375</v>
      </c>
      <c r="L75" s="5">
        <v>250</v>
      </c>
      <c r="M75" s="21">
        <f t="shared" si="3"/>
        <v>6625</v>
      </c>
    </row>
    <row r="76" spans="1:13" ht="19.5" customHeight="1" x14ac:dyDescent="0.3">
      <c r="A76" s="81">
        <f t="shared" si="4"/>
        <v>60</v>
      </c>
      <c r="B76" s="1" t="s">
        <v>92</v>
      </c>
      <c r="C76" s="26" t="s">
        <v>149</v>
      </c>
      <c r="D76" s="78">
        <v>6000</v>
      </c>
      <c r="E76" s="100">
        <v>0</v>
      </c>
      <c r="F76" s="34"/>
      <c r="G76" s="30"/>
      <c r="H76" s="6">
        <v>0</v>
      </c>
      <c r="I76" s="6">
        <v>0</v>
      </c>
      <c r="J76" s="6">
        <v>0</v>
      </c>
      <c r="K76" s="6">
        <f t="shared" si="5"/>
        <v>6000</v>
      </c>
      <c r="L76" s="5">
        <v>250</v>
      </c>
      <c r="M76" s="21">
        <f t="shared" si="3"/>
        <v>6250</v>
      </c>
    </row>
    <row r="77" spans="1:13" ht="17.25" x14ac:dyDescent="0.3">
      <c r="A77" s="81">
        <f t="shared" si="4"/>
        <v>61</v>
      </c>
      <c r="B77" s="1" t="s">
        <v>93</v>
      </c>
      <c r="C77" s="22" t="s">
        <v>194</v>
      </c>
      <c r="D77" s="79">
        <v>6000</v>
      </c>
      <c r="E77" s="101">
        <v>0</v>
      </c>
      <c r="F77" s="37"/>
      <c r="G77" s="31">
        <v>375</v>
      </c>
      <c r="H77" s="6"/>
      <c r="I77" s="6">
        <v>0</v>
      </c>
      <c r="J77" s="6">
        <v>0</v>
      </c>
      <c r="K77" s="6">
        <f t="shared" si="5"/>
        <v>6375</v>
      </c>
      <c r="L77" s="5">
        <v>250</v>
      </c>
      <c r="M77" s="21">
        <f t="shared" si="3"/>
        <v>6625</v>
      </c>
    </row>
    <row r="78" spans="1:13" ht="17.25" x14ac:dyDescent="0.3">
      <c r="A78" s="81">
        <f t="shared" si="4"/>
        <v>62</v>
      </c>
      <c r="B78" s="1" t="s">
        <v>94</v>
      </c>
      <c r="C78" s="22" t="s">
        <v>150</v>
      </c>
      <c r="D78" s="82">
        <v>5500</v>
      </c>
      <c r="E78" s="100">
        <v>0</v>
      </c>
      <c r="F78" s="48">
        <v>35</v>
      </c>
      <c r="G78" s="47"/>
      <c r="H78" s="6">
        <v>0</v>
      </c>
      <c r="I78" s="6">
        <v>0</v>
      </c>
      <c r="J78" s="6">
        <v>0</v>
      </c>
      <c r="K78" s="6">
        <f t="shared" si="5"/>
        <v>5535</v>
      </c>
      <c r="L78" s="5">
        <v>250</v>
      </c>
      <c r="M78" s="21">
        <f t="shared" si="3"/>
        <v>5785</v>
      </c>
    </row>
    <row r="79" spans="1:13" ht="17.25" x14ac:dyDescent="0.3">
      <c r="A79" s="81">
        <f t="shared" si="4"/>
        <v>63</v>
      </c>
      <c r="B79" s="1" t="s">
        <v>188</v>
      </c>
      <c r="C79" s="22" t="s">
        <v>14</v>
      </c>
      <c r="D79" s="79">
        <v>4800</v>
      </c>
      <c r="E79" s="101"/>
      <c r="F79" s="37">
        <v>0</v>
      </c>
      <c r="G79" s="31">
        <v>0</v>
      </c>
      <c r="H79" s="8"/>
      <c r="I79" s="6">
        <v>0</v>
      </c>
      <c r="J79" s="6">
        <v>0</v>
      </c>
      <c r="K79" s="6">
        <f t="shared" si="5"/>
        <v>4800</v>
      </c>
      <c r="L79" s="5">
        <v>250</v>
      </c>
      <c r="M79" s="21">
        <f t="shared" si="3"/>
        <v>5050</v>
      </c>
    </row>
    <row r="80" spans="1:13" ht="34.5" x14ac:dyDescent="0.3">
      <c r="A80" s="81">
        <f t="shared" si="4"/>
        <v>64</v>
      </c>
      <c r="B80" s="1" t="s">
        <v>95</v>
      </c>
      <c r="C80" s="22" t="s">
        <v>14</v>
      </c>
      <c r="D80" s="78">
        <v>4800</v>
      </c>
      <c r="E80" s="100">
        <v>0</v>
      </c>
      <c r="F80" s="46">
        <v>0</v>
      </c>
      <c r="G80" s="30">
        <v>0</v>
      </c>
      <c r="H80" s="8">
        <v>0</v>
      </c>
      <c r="I80" s="6">
        <v>0</v>
      </c>
      <c r="J80" s="6">
        <v>0</v>
      </c>
      <c r="K80" s="6">
        <f t="shared" si="5"/>
        <v>4800</v>
      </c>
      <c r="L80" s="5">
        <v>250</v>
      </c>
      <c r="M80" s="21">
        <f t="shared" si="3"/>
        <v>5050</v>
      </c>
    </row>
    <row r="81" spans="1:13" ht="17.25" x14ac:dyDescent="0.3">
      <c r="A81" s="81">
        <f t="shared" si="4"/>
        <v>65</v>
      </c>
      <c r="B81" s="1" t="s">
        <v>96</v>
      </c>
      <c r="C81" s="22" t="s">
        <v>15</v>
      </c>
      <c r="D81" s="79">
        <v>8100</v>
      </c>
      <c r="E81" s="101">
        <v>0</v>
      </c>
      <c r="F81" s="37">
        <v>0</v>
      </c>
      <c r="G81" s="31">
        <v>375</v>
      </c>
      <c r="H81" s="8"/>
      <c r="I81" s="6">
        <v>0</v>
      </c>
      <c r="J81" s="6">
        <v>0</v>
      </c>
      <c r="K81" s="6">
        <f t="shared" si="5"/>
        <v>8475</v>
      </c>
      <c r="L81" s="5">
        <v>250</v>
      </c>
      <c r="M81" s="21">
        <f t="shared" si="3"/>
        <v>8725</v>
      </c>
    </row>
    <row r="82" spans="1:13" ht="15.95" customHeight="1" x14ac:dyDescent="0.3">
      <c r="A82" s="81">
        <f t="shared" si="4"/>
        <v>66</v>
      </c>
      <c r="B82" s="1" t="s">
        <v>212</v>
      </c>
      <c r="C82" s="22" t="s">
        <v>189</v>
      </c>
      <c r="D82" s="78">
        <v>8500</v>
      </c>
      <c r="E82" s="100">
        <v>0</v>
      </c>
      <c r="F82" s="46">
        <v>0</v>
      </c>
      <c r="G82" s="30">
        <v>375</v>
      </c>
      <c r="H82" s="8"/>
      <c r="I82" s="6">
        <v>0</v>
      </c>
      <c r="J82" s="6">
        <v>0</v>
      </c>
      <c r="K82" s="6">
        <f t="shared" si="5"/>
        <v>8875</v>
      </c>
      <c r="L82" s="5">
        <v>250</v>
      </c>
      <c r="M82" s="21">
        <f t="shared" si="3"/>
        <v>9125</v>
      </c>
    </row>
    <row r="83" spans="1:13" ht="17.25" x14ac:dyDescent="0.3">
      <c r="A83" s="81">
        <f t="shared" si="4"/>
        <v>67</v>
      </c>
      <c r="B83" s="1" t="s">
        <v>97</v>
      </c>
      <c r="C83" s="22" t="s">
        <v>15</v>
      </c>
      <c r="D83" s="79">
        <v>8000</v>
      </c>
      <c r="E83" s="101"/>
      <c r="F83" s="37">
        <v>0</v>
      </c>
      <c r="G83" s="31">
        <v>375</v>
      </c>
      <c r="H83" s="8"/>
      <c r="I83" s="6">
        <v>0</v>
      </c>
      <c r="J83" s="6">
        <v>0</v>
      </c>
      <c r="K83" s="6">
        <f t="shared" si="5"/>
        <v>8375</v>
      </c>
      <c r="L83" s="5">
        <v>250</v>
      </c>
      <c r="M83" s="21">
        <f t="shared" si="3"/>
        <v>8625</v>
      </c>
    </row>
    <row r="84" spans="1:13" ht="17.25" x14ac:dyDescent="0.3">
      <c r="A84" s="81">
        <f t="shared" si="4"/>
        <v>68</v>
      </c>
      <c r="B84" s="1" t="s">
        <v>169</v>
      </c>
      <c r="C84" s="22" t="s">
        <v>15</v>
      </c>
      <c r="D84" s="78">
        <v>8000</v>
      </c>
      <c r="E84" s="100"/>
      <c r="F84" s="36"/>
      <c r="G84" s="32">
        <v>375</v>
      </c>
      <c r="H84" s="8"/>
      <c r="I84" s="6">
        <v>0</v>
      </c>
      <c r="J84" s="6">
        <v>0</v>
      </c>
      <c r="K84" s="6">
        <f t="shared" si="5"/>
        <v>8375</v>
      </c>
      <c r="L84" s="5">
        <v>250</v>
      </c>
      <c r="M84" s="21">
        <f t="shared" si="3"/>
        <v>8625</v>
      </c>
    </row>
    <row r="85" spans="1:13" ht="17.25" x14ac:dyDescent="0.3">
      <c r="A85" s="81">
        <f t="shared" si="4"/>
        <v>69</v>
      </c>
      <c r="B85" s="1" t="s">
        <v>198</v>
      </c>
      <c r="C85" s="22" t="s">
        <v>15</v>
      </c>
      <c r="D85" s="79">
        <v>8000</v>
      </c>
      <c r="E85" s="101"/>
      <c r="F85" s="35"/>
      <c r="G85" s="31">
        <v>375</v>
      </c>
      <c r="H85" s="8"/>
      <c r="I85" s="6">
        <v>0</v>
      </c>
      <c r="J85" s="6">
        <v>0</v>
      </c>
      <c r="K85" s="6">
        <f t="shared" si="5"/>
        <v>8375</v>
      </c>
      <c r="L85" s="5">
        <v>250</v>
      </c>
      <c r="M85" s="21">
        <f t="shared" si="3"/>
        <v>8625</v>
      </c>
    </row>
    <row r="86" spans="1:13" ht="16.5" customHeight="1" x14ac:dyDescent="0.3">
      <c r="A86" s="81">
        <f t="shared" si="4"/>
        <v>70</v>
      </c>
      <c r="B86" s="1" t="s">
        <v>98</v>
      </c>
      <c r="C86" s="22" t="s">
        <v>151</v>
      </c>
      <c r="D86" s="79">
        <v>8000</v>
      </c>
      <c r="E86" s="101">
        <v>0</v>
      </c>
      <c r="F86" s="39">
        <v>0</v>
      </c>
      <c r="G86" s="95">
        <v>375</v>
      </c>
      <c r="H86" s="8">
        <v>0</v>
      </c>
      <c r="I86" s="6">
        <v>0</v>
      </c>
      <c r="J86" s="6">
        <v>0</v>
      </c>
      <c r="K86" s="6">
        <f t="shared" si="5"/>
        <v>8375</v>
      </c>
      <c r="L86" s="5">
        <v>250</v>
      </c>
      <c r="M86" s="21">
        <f t="shared" si="3"/>
        <v>8625</v>
      </c>
    </row>
    <row r="87" spans="1:13" ht="16.5" customHeight="1" x14ac:dyDescent="0.3">
      <c r="A87" s="81">
        <f t="shared" si="4"/>
        <v>71</v>
      </c>
      <c r="B87" s="1" t="s">
        <v>99</v>
      </c>
      <c r="C87" s="22" t="s">
        <v>152</v>
      </c>
      <c r="D87" s="78">
        <v>6000</v>
      </c>
      <c r="E87" s="100">
        <v>0</v>
      </c>
      <c r="F87" s="34">
        <v>0</v>
      </c>
      <c r="G87" s="96">
        <v>0</v>
      </c>
      <c r="H87" s="5"/>
      <c r="I87" s="6">
        <v>0</v>
      </c>
      <c r="J87" s="6">
        <v>0</v>
      </c>
      <c r="K87" s="6">
        <f t="shared" si="5"/>
        <v>6000</v>
      </c>
      <c r="L87" s="5">
        <v>250</v>
      </c>
      <c r="M87" s="21">
        <f t="shared" si="3"/>
        <v>6250</v>
      </c>
    </row>
    <row r="88" spans="1:13" ht="16.5" customHeight="1" x14ac:dyDescent="0.3">
      <c r="A88" s="81">
        <f t="shared" si="4"/>
        <v>72</v>
      </c>
      <c r="B88" s="1" t="s">
        <v>100</v>
      </c>
      <c r="C88" s="22" t="s">
        <v>13</v>
      </c>
      <c r="D88" s="79">
        <v>6500</v>
      </c>
      <c r="E88" s="101">
        <v>0</v>
      </c>
      <c r="F88" s="40">
        <v>0</v>
      </c>
      <c r="G88" s="95">
        <v>375</v>
      </c>
      <c r="H88" s="6"/>
      <c r="I88" s="6">
        <v>0</v>
      </c>
      <c r="J88" s="6">
        <v>0</v>
      </c>
      <c r="K88" s="6">
        <f t="shared" si="5"/>
        <v>6875</v>
      </c>
      <c r="L88" s="5">
        <v>250</v>
      </c>
      <c r="M88" s="21">
        <f t="shared" si="3"/>
        <v>7125</v>
      </c>
    </row>
    <row r="89" spans="1:13" ht="15.75" customHeight="1" x14ac:dyDescent="0.3">
      <c r="A89" s="81">
        <f t="shared" si="4"/>
        <v>73</v>
      </c>
      <c r="B89" s="56" t="s">
        <v>47</v>
      </c>
      <c r="C89" s="22" t="s">
        <v>153</v>
      </c>
      <c r="D89" s="78">
        <v>8000</v>
      </c>
      <c r="E89" s="103">
        <v>0</v>
      </c>
      <c r="F89" s="49">
        <v>0</v>
      </c>
      <c r="G89" s="97">
        <v>375</v>
      </c>
      <c r="H89" s="6"/>
      <c r="I89" s="6">
        <v>0</v>
      </c>
      <c r="J89" s="6">
        <v>0</v>
      </c>
      <c r="K89" s="6">
        <f t="shared" si="5"/>
        <v>8375</v>
      </c>
      <c r="L89" s="5">
        <v>250</v>
      </c>
      <c r="M89" s="21">
        <f t="shared" si="3"/>
        <v>8625</v>
      </c>
    </row>
    <row r="90" spans="1:13" ht="17.25" x14ac:dyDescent="0.3">
      <c r="A90" s="81">
        <f t="shared" si="4"/>
        <v>74</v>
      </c>
      <c r="B90" s="1" t="s">
        <v>199</v>
      </c>
      <c r="C90" s="22" t="s">
        <v>154</v>
      </c>
      <c r="D90" s="80">
        <v>8000</v>
      </c>
      <c r="E90" s="104">
        <v>0</v>
      </c>
      <c r="F90" s="50">
        <v>0</v>
      </c>
      <c r="G90" s="98">
        <v>375</v>
      </c>
      <c r="H90" s="6"/>
      <c r="I90" s="6">
        <v>0</v>
      </c>
      <c r="J90" s="6">
        <v>0</v>
      </c>
      <c r="K90" s="6">
        <f t="shared" si="5"/>
        <v>8375</v>
      </c>
      <c r="L90" s="5">
        <v>250</v>
      </c>
      <c r="M90" s="21">
        <f t="shared" si="3"/>
        <v>8625</v>
      </c>
    </row>
    <row r="91" spans="1:13" ht="17.25" x14ac:dyDescent="0.3">
      <c r="A91" s="81">
        <f t="shared" si="4"/>
        <v>75</v>
      </c>
      <c r="B91" s="1" t="s">
        <v>190</v>
      </c>
      <c r="C91" s="24" t="s">
        <v>4</v>
      </c>
      <c r="D91" s="78">
        <v>10000</v>
      </c>
      <c r="E91" s="100">
        <v>0</v>
      </c>
      <c r="F91" s="33">
        <v>0</v>
      </c>
      <c r="G91" s="99">
        <v>375</v>
      </c>
      <c r="H91" s="51"/>
      <c r="I91" s="6">
        <v>0</v>
      </c>
      <c r="J91" s="6">
        <v>0</v>
      </c>
      <c r="K91" s="6">
        <f t="shared" si="5"/>
        <v>10375</v>
      </c>
      <c r="L91" s="5">
        <v>250</v>
      </c>
      <c r="M91" s="21">
        <f t="shared" si="3"/>
        <v>10625</v>
      </c>
    </row>
    <row r="92" spans="1:13" ht="17.25" x14ac:dyDescent="0.3">
      <c r="A92" s="81">
        <f t="shared" si="4"/>
        <v>76</v>
      </c>
      <c r="B92" s="1" t="s">
        <v>103</v>
      </c>
      <c r="C92" s="22" t="s">
        <v>18</v>
      </c>
      <c r="D92" s="79">
        <v>6000</v>
      </c>
      <c r="E92" s="101">
        <v>0</v>
      </c>
      <c r="F92" s="37">
        <v>0</v>
      </c>
      <c r="G92" s="4"/>
      <c r="H92" s="4"/>
      <c r="I92" s="6">
        <v>0</v>
      </c>
      <c r="J92" s="6">
        <v>0</v>
      </c>
      <c r="K92" s="6">
        <f t="shared" si="5"/>
        <v>6000</v>
      </c>
      <c r="L92" s="5">
        <v>250</v>
      </c>
      <c r="M92" s="21">
        <f t="shared" si="3"/>
        <v>6250</v>
      </c>
    </row>
    <row r="93" spans="1:13" ht="17.25" x14ac:dyDescent="0.3">
      <c r="A93" s="81">
        <f t="shared" si="4"/>
        <v>77</v>
      </c>
      <c r="B93" s="1" t="s">
        <v>104</v>
      </c>
      <c r="C93" s="22" t="s">
        <v>22</v>
      </c>
      <c r="D93" s="78">
        <v>3500</v>
      </c>
      <c r="E93" s="100">
        <v>250</v>
      </c>
      <c r="F93" s="53">
        <v>35</v>
      </c>
      <c r="G93" s="4"/>
      <c r="H93" s="4"/>
      <c r="I93" s="6">
        <v>0</v>
      </c>
      <c r="J93" s="6">
        <v>0</v>
      </c>
      <c r="K93" s="6">
        <f t="shared" si="5"/>
        <v>3785</v>
      </c>
      <c r="L93" s="5">
        <v>250</v>
      </c>
      <c r="M93" s="21">
        <f t="shared" si="3"/>
        <v>4035</v>
      </c>
    </row>
    <row r="94" spans="1:13" ht="17.25" x14ac:dyDescent="0.3">
      <c r="A94" s="81">
        <f t="shared" si="4"/>
        <v>78</v>
      </c>
      <c r="B94" s="1" t="s">
        <v>105</v>
      </c>
      <c r="C94" s="27" t="s">
        <v>42</v>
      </c>
      <c r="D94" s="79">
        <v>7000</v>
      </c>
      <c r="E94" s="101">
        <v>0</v>
      </c>
      <c r="F94" s="35">
        <v>35</v>
      </c>
      <c r="G94" s="51"/>
      <c r="H94" s="51"/>
      <c r="I94" s="6">
        <v>0</v>
      </c>
      <c r="J94" s="6">
        <v>0</v>
      </c>
      <c r="K94" s="6">
        <f t="shared" si="5"/>
        <v>7035</v>
      </c>
      <c r="L94" s="5">
        <v>250</v>
      </c>
      <c r="M94" s="21">
        <f t="shared" si="3"/>
        <v>7285</v>
      </c>
    </row>
    <row r="95" spans="1:13" ht="17.25" x14ac:dyDescent="0.3">
      <c r="A95" s="81">
        <f t="shared" si="4"/>
        <v>79</v>
      </c>
      <c r="B95" s="1" t="s">
        <v>106</v>
      </c>
      <c r="C95" s="22" t="s">
        <v>20</v>
      </c>
      <c r="D95" s="78">
        <v>4800</v>
      </c>
      <c r="E95" s="102">
        <v>0</v>
      </c>
      <c r="F95" s="30">
        <v>0</v>
      </c>
      <c r="G95" s="51"/>
      <c r="H95" s="51"/>
      <c r="I95" s="6">
        <v>0</v>
      </c>
      <c r="J95" s="6">
        <v>0</v>
      </c>
      <c r="K95" s="6">
        <f t="shared" si="5"/>
        <v>4800</v>
      </c>
      <c r="L95" s="5">
        <v>250</v>
      </c>
      <c r="M95" s="21">
        <f t="shared" si="3"/>
        <v>5050</v>
      </c>
    </row>
    <row r="96" spans="1:13" ht="17.25" x14ac:dyDescent="0.3">
      <c r="A96" s="81">
        <f t="shared" si="4"/>
        <v>80</v>
      </c>
      <c r="B96" s="1" t="s">
        <v>107</v>
      </c>
      <c r="C96" s="24" t="s">
        <v>20</v>
      </c>
      <c r="D96" s="79">
        <v>4800</v>
      </c>
      <c r="E96" s="101">
        <v>200</v>
      </c>
      <c r="F96" s="40">
        <v>35</v>
      </c>
      <c r="G96" s="4"/>
      <c r="H96" s="4"/>
      <c r="I96" s="6">
        <v>0</v>
      </c>
      <c r="J96" s="6">
        <v>0</v>
      </c>
      <c r="K96" s="6">
        <f t="shared" si="5"/>
        <v>5035</v>
      </c>
      <c r="L96" s="5">
        <v>250</v>
      </c>
      <c r="M96" s="21">
        <f t="shared" si="3"/>
        <v>5285</v>
      </c>
    </row>
    <row r="97" spans="1:13" ht="17.25" x14ac:dyDescent="0.3">
      <c r="A97" s="81">
        <f t="shared" si="4"/>
        <v>81</v>
      </c>
      <c r="B97" s="1" t="s">
        <v>108</v>
      </c>
      <c r="C97" s="22" t="s">
        <v>19</v>
      </c>
      <c r="D97" s="78">
        <v>6500</v>
      </c>
      <c r="E97" s="100">
        <v>0</v>
      </c>
      <c r="F97" s="41">
        <v>35</v>
      </c>
      <c r="G97" s="4"/>
      <c r="H97" s="4"/>
      <c r="I97" s="6">
        <v>0</v>
      </c>
      <c r="J97" s="6">
        <v>0</v>
      </c>
      <c r="K97" s="6">
        <f t="shared" ref="K97:K118" si="6">D97+E97+F97+G97+H97</f>
        <v>6535</v>
      </c>
      <c r="L97" s="5">
        <v>250</v>
      </c>
      <c r="M97" s="21">
        <f t="shared" ref="M97:M118" si="7">K97+L97</f>
        <v>6785</v>
      </c>
    </row>
    <row r="98" spans="1:13" ht="17.25" x14ac:dyDescent="0.3">
      <c r="A98" s="81">
        <f t="shared" si="4"/>
        <v>82</v>
      </c>
      <c r="B98" s="1" t="s">
        <v>109</v>
      </c>
      <c r="C98" s="22" t="s">
        <v>23</v>
      </c>
      <c r="D98" s="79">
        <v>4000</v>
      </c>
      <c r="E98" s="101">
        <v>500</v>
      </c>
      <c r="F98" s="40">
        <v>50</v>
      </c>
      <c r="G98" s="4"/>
      <c r="H98" s="4"/>
      <c r="I98" s="6">
        <v>0</v>
      </c>
      <c r="J98" s="6">
        <v>0</v>
      </c>
      <c r="K98" s="6">
        <f t="shared" si="6"/>
        <v>4550</v>
      </c>
      <c r="L98" s="5">
        <v>250</v>
      </c>
      <c r="M98" s="21">
        <f t="shared" si="7"/>
        <v>4800</v>
      </c>
    </row>
    <row r="99" spans="1:13" ht="17.25" x14ac:dyDescent="0.3">
      <c r="A99" s="81">
        <f t="shared" ref="A99:A116" si="8">+A98+1</f>
        <v>83</v>
      </c>
      <c r="B99" s="1" t="s">
        <v>215</v>
      </c>
      <c r="C99" s="25" t="s">
        <v>23</v>
      </c>
      <c r="D99" s="78">
        <v>4000</v>
      </c>
      <c r="E99" s="100">
        <v>0</v>
      </c>
      <c r="F99" s="41">
        <v>0</v>
      </c>
      <c r="G99" s="4"/>
      <c r="H99" s="4"/>
      <c r="I99" s="6">
        <v>0</v>
      </c>
      <c r="J99" s="6">
        <v>0</v>
      </c>
      <c r="K99" s="6">
        <f t="shared" si="6"/>
        <v>4000</v>
      </c>
      <c r="L99" s="5">
        <v>250</v>
      </c>
      <c r="M99" s="21">
        <f t="shared" si="7"/>
        <v>4250</v>
      </c>
    </row>
    <row r="100" spans="1:13" ht="17.25" x14ac:dyDescent="0.3">
      <c r="A100" s="81">
        <f t="shared" si="8"/>
        <v>84</v>
      </c>
      <c r="B100" s="1" t="s">
        <v>110</v>
      </c>
      <c r="C100" s="22" t="s">
        <v>23</v>
      </c>
      <c r="D100" s="79">
        <v>4000</v>
      </c>
      <c r="E100" s="101">
        <v>500</v>
      </c>
      <c r="F100" s="40">
        <v>35</v>
      </c>
      <c r="G100" s="4"/>
      <c r="H100" s="4"/>
      <c r="I100" s="6">
        <v>0</v>
      </c>
      <c r="J100" s="6">
        <v>0</v>
      </c>
      <c r="K100" s="6">
        <f t="shared" si="6"/>
        <v>4535</v>
      </c>
      <c r="L100" s="5">
        <v>250</v>
      </c>
      <c r="M100" s="21">
        <f t="shared" si="7"/>
        <v>4785</v>
      </c>
    </row>
    <row r="101" spans="1:13" ht="17.25" x14ac:dyDescent="0.3">
      <c r="A101" s="81">
        <f t="shared" si="8"/>
        <v>85</v>
      </c>
      <c r="B101" s="1" t="s">
        <v>111</v>
      </c>
      <c r="C101" s="22" t="s">
        <v>23</v>
      </c>
      <c r="D101" s="78">
        <v>4000</v>
      </c>
      <c r="E101" s="100">
        <v>500</v>
      </c>
      <c r="F101" s="41"/>
      <c r="G101" s="4"/>
      <c r="H101" s="4"/>
      <c r="I101" s="6">
        <v>0</v>
      </c>
      <c r="J101" s="6">
        <v>0</v>
      </c>
      <c r="K101" s="6">
        <f t="shared" si="6"/>
        <v>4500</v>
      </c>
      <c r="L101" s="5">
        <v>250</v>
      </c>
      <c r="M101" s="21">
        <f t="shared" si="7"/>
        <v>4750</v>
      </c>
    </row>
    <row r="102" spans="1:13" ht="17.25" x14ac:dyDescent="0.3">
      <c r="A102" s="81">
        <f t="shared" si="8"/>
        <v>86</v>
      </c>
      <c r="B102" s="1" t="s">
        <v>201</v>
      </c>
      <c r="C102" s="22" t="s">
        <v>24</v>
      </c>
      <c r="D102" s="79">
        <v>3500</v>
      </c>
      <c r="E102" s="105">
        <v>0</v>
      </c>
      <c r="F102" s="37">
        <v>0</v>
      </c>
      <c r="G102" s="51"/>
      <c r="I102" s="6">
        <v>0</v>
      </c>
      <c r="J102" s="6">
        <v>0</v>
      </c>
      <c r="K102" s="6">
        <f>D102+E102+F102+G102+H103</f>
        <v>3717.93</v>
      </c>
      <c r="L102" s="5">
        <v>250</v>
      </c>
      <c r="M102" s="21">
        <f t="shared" si="7"/>
        <v>3967.93</v>
      </c>
    </row>
    <row r="103" spans="1:13" ht="16.5" customHeight="1" x14ac:dyDescent="0.3">
      <c r="A103" s="81">
        <f t="shared" si="8"/>
        <v>87</v>
      </c>
      <c r="B103" s="1" t="s">
        <v>112</v>
      </c>
      <c r="C103" s="22" t="s">
        <v>25</v>
      </c>
      <c r="D103" s="79">
        <v>4500</v>
      </c>
      <c r="E103" s="101">
        <v>300</v>
      </c>
      <c r="F103" s="37">
        <v>50</v>
      </c>
      <c r="G103" s="51"/>
      <c r="H103" s="4">
        <v>217.93</v>
      </c>
      <c r="I103" s="6">
        <v>0</v>
      </c>
      <c r="J103" s="6">
        <v>0</v>
      </c>
      <c r="K103" s="6">
        <f>D103+E103+F103+G103+H104</f>
        <v>4850</v>
      </c>
      <c r="L103" s="5">
        <v>250</v>
      </c>
      <c r="M103" s="21">
        <f t="shared" si="7"/>
        <v>5100</v>
      </c>
    </row>
    <row r="104" spans="1:13" ht="16.5" customHeight="1" x14ac:dyDescent="0.3">
      <c r="A104" s="81">
        <f t="shared" si="8"/>
        <v>88</v>
      </c>
      <c r="B104" s="1" t="s">
        <v>113</v>
      </c>
      <c r="C104" s="22" t="s">
        <v>6</v>
      </c>
      <c r="D104" s="78">
        <v>3500</v>
      </c>
      <c r="E104" s="102">
        <v>0</v>
      </c>
      <c r="F104" s="30">
        <v>0</v>
      </c>
      <c r="G104" s="4"/>
      <c r="H104" s="4"/>
      <c r="I104" s="6">
        <v>0</v>
      </c>
      <c r="J104" s="6">
        <v>0</v>
      </c>
      <c r="K104" s="6">
        <f t="shared" si="6"/>
        <v>3500</v>
      </c>
      <c r="L104" s="5">
        <v>250</v>
      </c>
      <c r="M104" s="21">
        <f t="shared" si="7"/>
        <v>3750</v>
      </c>
    </row>
    <row r="105" spans="1:13" ht="17.25" x14ac:dyDescent="0.3">
      <c r="A105" s="81">
        <f t="shared" si="8"/>
        <v>89</v>
      </c>
      <c r="B105" s="1" t="s">
        <v>114</v>
      </c>
      <c r="C105" s="22" t="s">
        <v>51</v>
      </c>
      <c r="D105" s="79">
        <v>3300</v>
      </c>
      <c r="E105" s="106">
        <v>0</v>
      </c>
      <c r="F105" s="31">
        <v>0</v>
      </c>
      <c r="G105" s="4"/>
      <c r="H105" s="4"/>
      <c r="I105" s="6">
        <v>0</v>
      </c>
      <c r="J105" s="6">
        <v>0</v>
      </c>
      <c r="K105" s="6">
        <f t="shared" si="6"/>
        <v>3300</v>
      </c>
      <c r="L105" s="5">
        <v>250</v>
      </c>
      <c r="M105" s="21">
        <f t="shared" si="7"/>
        <v>3550</v>
      </c>
    </row>
    <row r="106" spans="1:13" ht="17.25" x14ac:dyDescent="0.3">
      <c r="A106" s="81">
        <f t="shared" si="8"/>
        <v>90</v>
      </c>
      <c r="B106" s="1" t="s">
        <v>115</v>
      </c>
      <c r="C106" s="22" t="s">
        <v>5</v>
      </c>
      <c r="D106" s="78">
        <v>3500</v>
      </c>
      <c r="E106" s="100">
        <v>0</v>
      </c>
      <c r="F106" s="41">
        <v>0</v>
      </c>
      <c r="G106" s="4"/>
      <c r="H106" s="4"/>
      <c r="I106" s="6">
        <v>0</v>
      </c>
      <c r="J106" s="6">
        <v>0</v>
      </c>
      <c r="K106" s="6">
        <f t="shared" si="6"/>
        <v>3500</v>
      </c>
      <c r="L106" s="5">
        <v>250</v>
      </c>
      <c r="M106" s="21">
        <f t="shared" si="7"/>
        <v>3750</v>
      </c>
    </row>
    <row r="107" spans="1:13" ht="17.25" x14ac:dyDescent="0.3">
      <c r="A107" s="81">
        <f t="shared" si="8"/>
        <v>91</v>
      </c>
      <c r="B107" s="1" t="s">
        <v>208</v>
      </c>
      <c r="C107" s="22" t="s">
        <v>21</v>
      </c>
      <c r="D107" s="78">
        <v>4800</v>
      </c>
      <c r="E107" s="100">
        <v>0</v>
      </c>
      <c r="F107" s="34">
        <v>0</v>
      </c>
      <c r="G107" s="4"/>
      <c r="H107" s="4"/>
      <c r="I107" s="6">
        <v>0</v>
      </c>
      <c r="J107" s="6">
        <v>0</v>
      </c>
      <c r="K107" s="6">
        <f t="shared" si="6"/>
        <v>4800</v>
      </c>
      <c r="L107" s="5">
        <v>250</v>
      </c>
      <c r="M107" s="21">
        <f t="shared" si="7"/>
        <v>5050</v>
      </c>
    </row>
    <row r="108" spans="1:13" ht="17.25" x14ac:dyDescent="0.3">
      <c r="A108" s="81">
        <f t="shared" si="8"/>
        <v>92</v>
      </c>
      <c r="B108" s="1" t="s">
        <v>116</v>
      </c>
      <c r="C108" s="22" t="s">
        <v>156</v>
      </c>
      <c r="D108" s="79">
        <v>6000</v>
      </c>
      <c r="E108" s="101"/>
      <c r="F108" s="35">
        <v>0</v>
      </c>
      <c r="G108" s="4"/>
      <c r="H108" s="4"/>
      <c r="I108" s="6">
        <v>0</v>
      </c>
      <c r="J108" s="6">
        <v>0</v>
      </c>
      <c r="K108" s="6">
        <f t="shared" si="6"/>
        <v>6000</v>
      </c>
      <c r="L108" s="5">
        <v>250</v>
      </c>
      <c r="M108" s="21">
        <f t="shared" si="7"/>
        <v>6250</v>
      </c>
    </row>
    <row r="109" spans="1:13" ht="17.25" x14ac:dyDescent="0.3">
      <c r="A109" s="81">
        <f t="shared" si="8"/>
        <v>93</v>
      </c>
      <c r="B109" s="1" t="s">
        <v>117</v>
      </c>
      <c r="C109" s="22" t="s">
        <v>157</v>
      </c>
      <c r="D109" s="78">
        <v>7000</v>
      </c>
      <c r="E109" s="100">
        <v>500</v>
      </c>
      <c r="F109" s="45">
        <v>35</v>
      </c>
      <c r="G109" s="4"/>
      <c r="H109" s="4"/>
      <c r="I109" s="6">
        <v>0</v>
      </c>
      <c r="J109" s="6">
        <v>0</v>
      </c>
      <c r="K109" s="6">
        <f t="shared" si="6"/>
        <v>7535</v>
      </c>
      <c r="L109" s="5">
        <v>250</v>
      </c>
      <c r="M109" s="21">
        <f t="shared" si="7"/>
        <v>7785</v>
      </c>
    </row>
    <row r="110" spans="1:13" x14ac:dyDescent="0.3">
      <c r="A110" s="81">
        <f t="shared" si="8"/>
        <v>94</v>
      </c>
      <c r="B110" s="56" t="s">
        <v>200</v>
      </c>
      <c r="C110" s="22" t="s">
        <v>11</v>
      </c>
      <c r="D110" s="79">
        <v>4800</v>
      </c>
      <c r="E110" s="101">
        <v>0</v>
      </c>
      <c r="F110" s="35">
        <v>0</v>
      </c>
      <c r="G110" s="4"/>
      <c r="H110" s="4"/>
      <c r="I110" s="6">
        <v>0</v>
      </c>
      <c r="J110" s="6">
        <v>0</v>
      </c>
      <c r="K110" s="6">
        <f t="shared" si="6"/>
        <v>4800</v>
      </c>
      <c r="L110" s="5">
        <v>250</v>
      </c>
      <c r="M110" s="21">
        <f t="shared" si="7"/>
        <v>5050</v>
      </c>
    </row>
    <row r="111" spans="1:13" ht="17.25" x14ac:dyDescent="0.3">
      <c r="A111" s="81">
        <f t="shared" si="8"/>
        <v>95</v>
      </c>
      <c r="B111" s="1" t="s">
        <v>118</v>
      </c>
      <c r="C111" s="22" t="s">
        <v>9</v>
      </c>
      <c r="D111" s="78">
        <v>6500</v>
      </c>
      <c r="E111" s="100"/>
      <c r="F111" s="45">
        <v>0</v>
      </c>
      <c r="G111" s="4"/>
      <c r="H111" s="4"/>
      <c r="I111" s="6">
        <v>0</v>
      </c>
      <c r="J111" s="6">
        <v>0</v>
      </c>
      <c r="K111" s="6">
        <f t="shared" si="6"/>
        <v>6500</v>
      </c>
      <c r="L111" s="5">
        <v>250</v>
      </c>
      <c r="M111" s="21">
        <f t="shared" si="7"/>
        <v>6750</v>
      </c>
    </row>
    <row r="112" spans="1:13" ht="17.25" x14ac:dyDescent="0.3">
      <c r="A112" s="81">
        <f t="shared" si="8"/>
        <v>96</v>
      </c>
      <c r="B112" s="1" t="s">
        <v>119</v>
      </c>
      <c r="C112" s="22" t="s">
        <v>10</v>
      </c>
      <c r="D112" s="79">
        <v>5300</v>
      </c>
      <c r="E112" s="101">
        <v>0</v>
      </c>
      <c r="F112" s="39">
        <v>35</v>
      </c>
      <c r="G112" s="4"/>
      <c r="H112" s="4"/>
      <c r="I112" s="6">
        <v>0</v>
      </c>
      <c r="J112" s="6">
        <v>0</v>
      </c>
      <c r="K112" s="6">
        <f t="shared" si="6"/>
        <v>5335</v>
      </c>
      <c r="L112" s="5">
        <v>250</v>
      </c>
      <c r="M112" s="21">
        <f t="shared" si="7"/>
        <v>5585</v>
      </c>
    </row>
    <row r="113" spans="1:13" ht="17.25" x14ac:dyDescent="0.3">
      <c r="A113" s="81">
        <f t="shared" si="8"/>
        <v>97</v>
      </c>
      <c r="B113" s="1" t="s">
        <v>120</v>
      </c>
      <c r="C113" s="11" t="s">
        <v>10</v>
      </c>
      <c r="D113" s="78">
        <v>4800</v>
      </c>
      <c r="E113" s="100"/>
      <c r="F113" s="45">
        <v>0</v>
      </c>
      <c r="G113" s="52"/>
      <c r="H113" s="4"/>
      <c r="I113" s="6">
        <v>0</v>
      </c>
      <c r="J113" s="6">
        <v>0</v>
      </c>
      <c r="K113" s="6">
        <f t="shared" si="6"/>
        <v>4800</v>
      </c>
      <c r="L113" s="5">
        <v>250</v>
      </c>
      <c r="M113" s="21">
        <f t="shared" si="7"/>
        <v>5050</v>
      </c>
    </row>
    <row r="114" spans="1:13" ht="17.25" x14ac:dyDescent="0.3">
      <c r="A114" s="81">
        <f t="shared" si="8"/>
        <v>98</v>
      </c>
      <c r="B114" s="1" t="s">
        <v>54</v>
      </c>
      <c r="C114" s="11" t="s">
        <v>211</v>
      </c>
      <c r="D114" s="79">
        <v>10000</v>
      </c>
      <c r="E114" s="101">
        <v>0</v>
      </c>
      <c r="F114" s="35">
        <v>0</v>
      </c>
      <c r="G114" s="54">
        <v>375</v>
      </c>
      <c r="H114" s="4"/>
      <c r="I114" s="6">
        <v>0</v>
      </c>
      <c r="J114" s="6">
        <v>0</v>
      </c>
      <c r="K114" s="6">
        <f t="shared" si="6"/>
        <v>10375</v>
      </c>
      <c r="L114" s="5">
        <v>250</v>
      </c>
      <c r="M114" s="21">
        <f t="shared" si="7"/>
        <v>10625</v>
      </c>
    </row>
    <row r="115" spans="1:13" ht="25.5" customHeight="1" x14ac:dyDescent="0.3">
      <c r="A115" s="81">
        <f t="shared" si="8"/>
        <v>99</v>
      </c>
      <c r="B115" s="1" t="s">
        <v>121</v>
      </c>
      <c r="C115" s="11" t="s">
        <v>8</v>
      </c>
      <c r="D115" s="78">
        <v>6000</v>
      </c>
      <c r="E115" s="100">
        <v>300</v>
      </c>
      <c r="F115" s="45">
        <v>0</v>
      </c>
      <c r="G115" s="52"/>
      <c r="H115" s="4"/>
      <c r="I115" s="6">
        <v>0</v>
      </c>
      <c r="J115" s="6">
        <v>0</v>
      </c>
      <c r="K115" s="6">
        <f t="shared" si="6"/>
        <v>6300</v>
      </c>
      <c r="L115" s="5">
        <v>250</v>
      </c>
      <c r="M115" s="21">
        <f t="shared" si="7"/>
        <v>6550</v>
      </c>
    </row>
    <row r="116" spans="1:13" ht="34.5" x14ac:dyDescent="0.3">
      <c r="A116" s="81">
        <f t="shared" si="8"/>
        <v>100</v>
      </c>
      <c r="B116" s="1" t="s">
        <v>175</v>
      </c>
      <c r="C116" s="11" t="s">
        <v>158</v>
      </c>
      <c r="D116" s="83">
        <v>4500</v>
      </c>
      <c r="E116" s="107">
        <v>0</v>
      </c>
      <c r="F116" s="66">
        <v>0</v>
      </c>
      <c r="G116" s="67"/>
      <c r="H116" s="68"/>
      <c r="I116" s="6">
        <v>0</v>
      </c>
      <c r="J116" s="6">
        <v>0</v>
      </c>
      <c r="K116" s="69">
        <f t="shared" si="6"/>
        <v>4500</v>
      </c>
      <c r="L116" s="68">
        <v>250</v>
      </c>
      <c r="M116" s="21">
        <f t="shared" si="7"/>
        <v>4750</v>
      </c>
    </row>
    <row r="117" spans="1:13" ht="17.25" x14ac:dyDescent="0.3">
      <c r="A117" s="11">
        <v>101</v>
      </c>
      <c r="B117" s="1" t="s">
        <v>171</v>
      </c>
      <c r="C117" s="65" t="s">
        <v>163</v>
      </c>
      <c r="D117" s="78">
        <v>6500</v>
      </c>
      <c r="E117" s="108">
        <v>0</v>
      </c>
      <c r="F117" s="70">
        <v>0</v>
      </c>
      <c r="G117" s="11">
        <v>0</v>
      </c>
      <c r="H117" s="5"/>
      <c r="I117" s="6">
        <v>0</v>
      </c>
      <c r="J117" s="6">
        <v>0</v>
      </c>
      <c r="K117" s="6">
        <f t="shared" si="6"/>
        <v>6500</v>
      </c>
      <c r="L117" s="5">
        <v>250</v>
      </c>
      <c r="M117" s="21">
        <f t="shared" si="7"/>
        <v>6750</v>
      </c>
    </row>
    <row r="118" spans="1:13" ht="17.25" x14ac:dyDescent="0.3">
      <c r="A118" s="11">
        <v>102</v>
      </c>
      <c r="B118" s="1" t="s">
        <v>172</v>
      </c>
      <c r="C118" s="65" t="s">
        <v>164</v>
      </c>
      <c r="D118" s="76">
        <v>4800</v>
      </c>
      <c r="E118" s="108">
        <v>0</v>
      </c>
      <c r="F118" s="70">
        <v>0</v>
      </c>
      <c r="G118" s="11">
        <v>0</v>
      </c>
      <c r="H118" s="5"/>
      <c r="I118" s="6">
        <v>0</v>
      </c>
      <c r="J118" s="6">
        <v>0</v>
      </c>
      <c r="K118" s="6">
        <f t="shared" si="6"/>
        <v>4800</v>
      </c>
      <c r="L118" s="5">
        <v>250</v>
      </c>
      <c r="M118" s="21">
        <f t="shared" si="7"/>
        <v>5050</v>
      </c>
    </row>
    <row r="119" spans="1:13" x14ac:dyDescent="0.3">
      <c r="B119" s="56"/>
    </row>
    <row r="120" spans="1:13" x14ac:dyDescent="0.3">
      <c r="A120" s="134" t="s">
        <v>38</v>
      </c>
      <c r="B120" s="128"/>
      <c r="C120" s="131" t="s">
        <v>26</v>
      </c>
      <c r="D120" s="127" t="s">
        <v>39</v>
      </c>
      <c r="E120" s="127" t="s">
        <v>34</v>
      </c>
      <c r="F120" s="132" t="s">
        <v>35</v>
      </c>
      <c r="G120" s="127" t="s">
        <v>36</v>
      </c>
      <c r="H120" s="136" t="s">
        <v>161</v>
      </c>
      <c r="I120" s="115"/>
      <c r="J120" s="115"/>
      <c r="K120" s="127" t="s">
        <v>159</v>
      </c>
      <c r="L120" s="130" t="s">
        <v>37</v>
      </c>
      <c r="M120" s="131" t="s">
        <v>31</v>
      </c>
    </row>
    <row r="121" spans="1:13" ht="25.5" customHeight="1" x14ac:dyDescent="0.3">
      <c r="A121" s="134"/>
      <c r="B121" s="129"/>
      <c r="C121" s="131"/>
      <c r="D121" s="127"/>
      <c r="E121" s="127"/>
      <c r="F121" s="132"/>
      <c r="G121" s="127"/>
      <c r="H121" s="136"/>
      <c r="I121" s="115"/>
      <c r="J121" s="115"/>
      <c r="K121" s="127"/>
      <c r="L121" s="130"/>
      <c r="M121" s="131"/>
    </row>
    <row r="122" spans="1:13" x14ac:dyDescent="0.3">
      <c r="A122" s="81">
        <v>103</v>
      </c>
      <c r="B122" s="116" t="s">
        <v>47</v>
      </c>
      <c r="C122" s="122" t="s">
        <v>40</v>
      </c>
      <c r="D122" s="4">
        <v>4500</v>
      </c>
      <c r="E122" s="5">
        <v>0</v>
      </c>
      <c r="F122" s="5">
        <v>0</v>
      </c>
      <c r="G122" s="5">
        <v>0</v>
      </c>
      <c r="H122" s="5">
        <v>0</v>
      </c>
      <c r="I122" s="5"/>
      <c r="J122" s="5"/>
      <c r="K122" s="5">
        <v>0</v>
      </c>
      <c r="L122" s="5">
        <v>250</v>
      </c>
      <c r="M122" s="123">
        <f>D122+E122+F122+G122+L122</f>
        <v>4750</v>
      </c>
    </row>
    <row r="127" spans="1:13" x14ac:dyDescent="0.3">
      <c r="C127" s="112"/>
    </row>
    <row r="129" spans="6:6" x14ac:dyDescent="0.3">
      <c r="F129" s="109"/>
    </row>
  </sheetData>
  <autoFilter ref="E1:E129"/>
  <mergeCells count="26"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  <mergeCell ref="B120:B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A15" sqref="A15"/>
    </sheetView>
  </sheetViews>
  <sheetFormatPr baseColWidth="10" defaultRowHeight="15" x14ac:dyDescent="0.25"/>
  <cols>
    <col min="1" max="1" width="6.140625" style="55" customWidth="1"/>
    <col min="2" max="2" width="50.5703125" style="55" customWidth="1"/>
    <col min="3" max="3" width="59.42578125" style="55" customWidth="1"/>
    <col min="4" max="4" width="43.7109375" style="55" bestFit="1" customWidth="1"/>
    <col min="5" max="5" width="40.28515625" style="55" bestFit="1" customWidth="1"/>
    <col min="6" max="6" width="48.42578125" style="55" bestFit="1" customWidth="1"/>
    <col min="7" max="7" width="43.140625" style="55" bestFit="1" customWidth="1"/>
    <col min="8" max="10" width="17.28515625" style="55" customWidth="1"/>
    <col min="11" max="11" width="22.28515625" style="55" bestFit="1" customWidth="1"/>
    <col min="12" max="12" width="13.28515625" style="55" bestFit="1" customWidth="1"/>
    <col min="13" max="13" width="22.140625" style="55" customWidth="1"/>
    <col min="14" max="15" width="11.5703125" style="55" bestFit="1" customWidth="1"/>
    <col min="16" max="16384" width="11.42578125" style="55"/>
  </cols>
  <sheetData>
    <row r="1" spans="1:15" ht="18.75" x14ac:dyDescent="0.3">
      <c r="B1" s="124" t="s">
        <v>244</v>
      </c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x14ac:dyDescent="0.25"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x14ac:dyDescent="0.25">
      <c r="H3" s="84"/>
      <c r="I3" s="84"/>
      <c r="J3" s="84"/>
      <c r="K3" s="84"/>
      <c r="L3" s="84"/>
      <c r="M3" s="84"/>
      <c r="N3" s="84"/>
      <c r="O3" s="84"/>
    </row>
    <row r="4" spans="1:15" ht="33" x14ac:dyDescent="0.25">
      <c r="A4" s="117" t="s">
        <v>7</v>
      </c>
      <c r="B4" s="117" t="s">
        <v>176</v>
      </c>
      <c r="C4" s="118" t="s">
        <v>177</v>
      </c>
      <c r="D4" s="118" t="s">
        <v>216</v>
      </c>
      <c r="E4" s="118" t="s">
        <v>217</v>
      </c>
      <c r="F4" s="117" t="s">
        <v>48</v>
      </c>
      <c r="G4" s="117" t="s">
        <v>179</v>
      </c>
      <c r="H4" s="117" t="s">
        <v>180</v>
      </c>
      <c r="I4" s="118" t="s">
        <v>181</v>
      </c>
      <c r="J4" s="118" t="s">
        <v>182</v>
      </c>
      <c r="K4" s="84"/>
      <c r="L4" s="84"/>
      <c r="M4" s="84"/>
      <c r="N4" s="84"/>
      <c r="O4" s="84"/>
    </row>
    <row r="5" spans="1:15" ht="16.5" x14ac:dyDescent="0.3">
      <c r="A5" s="11">
        <v>1</v>
      </c>
      <c r="B5" s="120" t="s">
        <v>218</v>
      </c>
      <c r="C5" s="57" t="s">
        <v>227</v>
      </c>
      <c r="D5" s="119">
        <v>44938</v>
      </c>
      <c r="E5" s="119">
        <v>45291</v>
      </c>
      <c r="F5" s="113" t="s">
        <v>233</v>
      </c>
      <c r="G5" s="114" t="s">
        <v>239</v>
      </c>
      <c r="H5" s="81">
        <v>29</v>
      </c>
      <c r="I5" s="121">
        <v>116451.61</v>
      </c>
      <c r="J5" s="121">
        <v>10000</v>
      </c>
      <c r="K5" s="84"/>
      <c r="L5" s="84"/>
      <c r="M5" s="84"/>
      <c r="N5" s="84"/>
      <c r="O5" s="84"/>
    </row>
    <row r="6" spans="1:15" ht="16.5" x14ac:dyDescent="0.3">
      <c r="A6" s="11">
        <v>2</v>
      </c>
      <c r="B6" s="57" t="s">
        <v>219</v>
      </c>
      <c r="C6" s="57" t="s">
        <v>228</v>
      </c>
      <c r="D6" s="119">
        <v>44937</v>
      </c>
      <c r="E6" s="119">
        <v>45291</v>
      </c>
      <c r="F6" s="113" t="s">
        <v>234</v>
      </c>
      <c r="G6" s="59" t="s">
        <v>240</v>
      </c>
      <c r="H6" s="81">
        <v>29</v>
      </c>
      <c r="I6" s="121">
        <v>58387.1</v>
      </c>
      <c r="J6" s="121">
        <v>5000</v>
      </c>
      <c r="K6" s="84"/>
      <c r="L6" s="84"/>
      <c r="M6" s="84"/>
      <c r="N6" s="84"/>
      <c r="O6" s="84"/>
    </row>
    <row r="7" spans="1:15" ht="16.5" x14ac:dyDescent="0.3">
      <c r="A7" s="11">
        <v>3</v>
      </c>
      <c r="B7" s="57" t="s">
        <v>220</v>
      </c>
      <c r="C7" s="57" t="s">
        <v>246</v>
      </c>
      <c r="D7" s="119">
        <v>44937</v>
      </c>
      <c r="E7" s="119">
        <v>45291</v>
      </c>
      <c r="F7" s="113" t="s">
        <v>213</v>
      </c>
      <c r="G7" s="59" t="s">
        <v>240</v>
      </c>
      <c r="H7" s="81">
        <v>29</v>
      </c>
      <c r="I7" s="121">
        <v>58387.1</v>
      </c>
      <c r="J7" s="121">
        <v>5000</v>
      </c>
    </row>
    <row r="8" spans="1:15" ht="16.5" x14ac:dyDescent="0.3">
      <c r="A8" s="11">
        <v>4</v>
      </c>
      <c r="B8" s="57" t="s">
        <v>210</v>
      </c>
      <c r="C8" s="57" t="s">
        <v>243</v>
      </c>
      <c r="D8" s="119">
        <v>44938</v>
      </c>
      <c r="E8" s="119">
        <v>45291</v>
      </c>
      <c r="F8" s="113" t="s">
        <v>235</v>
      </c>
      <c r="G8" s="114" t="s">
        <v>239</v>
      </c>
      <c r="H8" s="81">
        <v>29</v>
      </c>
      <c r="I8" s="121">
        <v>69870.97</v>
      </c>
      <c r="J8" s="121">
        <v>6000</v>
      </c>
    </row>
    <row r="9" spans="1:15" ht="16.5" x14ac:dyDescent="0.3">
      <c r="A9" s="11">
        <v>5</v>
      </c>
      <c r="B9" s="57" t="s">
        <v>209</v>
      </c>
      <c r="C9" s="57" t="s">
        <v>227</v>
      </c>
      <c r="D9" s="119">
        <v>44938</v>
      </c>
      <c r="E9" s="119">
        <v>45291</v>
      </c>
      <c r="F9" s="113" t="s">
        <v>235</v>
      </c>
      <c r="G9" s="114" t="s">
        <v>239</v>
      </c>
      <c r="H9" s="81">
        <v>29</v>
      </c>
      <c r="I9" s="121">
        <v>69870.97</v>
      </c>
      <c r="J9" s="121">
        <v>6000</v>
      </c>
    </row>
    <row r="10" spans="1:15" ht="16.5" x14ac:dyDescent="0.3">
      <c r="A10" s="11">
        <v>6</v>
      </c>
      <c r="B10" s="57" t="s">
        <v>221</v>
      </c>
      <c r="C10" s="57" t="s">
        <v>230</v>
      </c>
      <c r="D10" s="119">
        <v>44938</v>
      </c>
      <c r="E10" s="119">
        <v>45291</v>
      </c>
      <c r="F10" s="113" t="s">
        <v>235</v>
      </c>
      <c r="G10" s="114" t="s">
        <v>239</v>
      </c>
      <c r="H10" s="81">
        <v>29</v>
      </c>
      <c r="I10" s="121">
        <v>69870.97</v>
      </c>
      <c r="J10" s="121">
        <v>6000</v>
      </c>
    </row>
    <row r="11" spans="1:15" ht="16.5" x14ac:dyDescent="0.3">
      <c r="A11" s="11">
        <v>7</v>
      </c>
      <c r="B11" s="57" t="s">
        <v>222</v>
      </c>
      <c r="C11" s="120" t="s">
        <v>231</v>
      </c>
      <c r="D11" s="119">
        <v>44942</v>
      </c>
      <c r="E11" s="119">
        <v>45291</v>
      </c>
      <c r="F11" s="11" t="s">
        <v>236</v>
      </c>
      <c r="G11" s="59" t="s">
        <v>240</v>
      </c>
      <c r="H11" s="81">
        <v>29</v>
      </c>
      <c r="I11" s="121">
        <v>57580.65</v>
      </c>
      <c r="J11" s="121">
        <v>5000</v>
      </c>
    </row>
    <row r="12" spans="1:15" ht="16.5" x14ac:dyDescent="0.3">
      <c r="A12" s="11">
        <v>8</v>
      </c>
      <c r="B12" s="57" t="s">
        <v>223</v>
      </c>
      <c r="C12" s="57" t="s">
        <v>232</v>
      </c>
      <c r="D12" s="119">
        <v>44937</v>
      </c>
      <c r="E12" s="119">
        <v>45291</v>
      </c>
      <c r="F12" s="11" t="s">
        <v>237</v>
      </c>
      <c r="G12" s="59" t="s">
        <v>240</v>
      </c>
      <c r="H12" s="81">
        <v>29</v>
      </c>
      <c r="I12" s="121">
        <v>58387.1</v>
      </c>
      <c r="J12" s="121">
        <v>5000</v>
      </c>
    </row>
    <row r="13" spans="1:15" ht="16.5" x14ac:dyDescent="0.3">
      <c r="A13" s="11">
        <v>9</v>
      </c>
      <c r="B13" s="57" t="s">
        <v>224</v>
      </c>
      <c r="C13" s="57" t="s">
        <v>229</v>
      </c>
      <c r="D13" s="119">
        <v>44937</v>
      </c>
      <c r="E13" s="119">
        <v>45291</v>
      </c>
      <c r="F13" s="11" t="s">
        <v>238</v>
      </c>
      <c r="G13" s="59" t="s">
        <v>240</v>
      </c>
      <c r="H13" s="81">
        <v>29</v>
      </c>
      <c r="I13" s="121">
        <v>70064.52</v>
      </c>
      <c r="J13" s="121">
        <v>6000</v>
      </c>
    </row>
    <row r="14" spans="1:15" ht="16.5" x14ac:dyDescent="0.3">
      <c r="A14" s="11">
        <v>10</v>
      </c>
      <c r="B14" s="57" t="s">
        <v>225</v>
      </c>
      <c r="C14" s="57" t="s">
        <v>241</v>
      </c>
      <c r="D14" s="119">
        <v>44945</v>
      </c>
      <c r="E14" s="119">
        <v>45291</v>
      </c>
      <c r="F14" s="11" t="s">
        <v>236</v>
      </c>
      <c r="G14" s="59" t="s">
        <v>240</v>
      </c>
      <c r="H14" s="81">
        <v>29</v>
      </c>
      <c r="I14" s="121">
        <v>57096.77</v>
      </c>
      <c r="J14" s="121">
        <v>5000</v>
      </c>
    </row>
    <row r="15" spans="1:15" ht="16.5" x14ac:dyDescent="0.3">
      <c r="A15" s="11">
        <v>11</v>
      </c>
      <c r="B15" s="57" t="s">
        <v>226</v>
      </c>
      <c r="C15" s="57" t="s">
        <v>242</v>
      </c>
      <c r="D15" s="119">
        <v>44945</v>
      </c>
      <c r="E15" s="119">
        <v>45291</v>
      </c>
      <c r="F15" s="11" t="s">
        <v>236</v>
      </c>
      <c r="G15" s="59" t="s">
        <v>240</v>
      </c>
      <c r="H15" s="81">
        <v>29</v>
      </c>
      <c r="I15" s="121">
        <v>79935.48</v>
      </c>
      <c r="J15" s="121">
        <v>7000</v>
      </c>
    </row>
  </sheetData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tabSelected="1" workbookViewId="0">
      <selection activeCell="D16" sqref="D16"/>
    </sheetView>
  </sheetViews>
  <sheetFormatPr baseColWidth="10" defaultRowHeight="15" x14ac:dyDescent="0.25"/>
  <cols>
    <col min="2" max="2" width="11.42578125" style="142"/>
    <col min="3" max="3" width="34.85546875" bestFit="1" customWidth="1"/>
    <col min="4" max="4" width="22.28515625" bestFit="1" customWidth="1"/>
    <col min="5" max="5" width="43.140625" bestFit="1" customWidth="1"/>
    <col min="6" max="6" width="19.28515625" bestFit="1" customWidth="1"/>
    <col min="7" max="7" width="22.140625" bestFit="1" customWidth="1"/>
    <col min="8" max="8" width="9.5703125" bestFit="1" customWidth="1"/>
    <col min="9" max="9" width="22.140625" bestFit="1" customWidth="1"/>
    <col min="10" max="10" width="13.140625" bestFit="1" customWidth="1"/>
  </cols>
  <sheetData>
    <row r="1" spans="2:10" ht="18.75" x14ac:dyDescent="0.3">
      <c r="B1" s="141" t="s">
        <v>245</v>
      </c>
    </row>
    <row r="4" spans="2:10" s="72" customFormat="1" ht="30" x14ac:dyDescent="0.25">
      <c r="B4" s="73" t="s">
        <v>7</v>
      </c>
      <c r="C4" s="73" t="s">
        <v>176</v>
      </c>
      <c r="D4" s="73" t="s">
        <v>177</v>
      </c>
      <c r="E4" s="74" t="s">
        <v>178</v>
      </c>
      <c r="F4" s="73" t="s">
        <v>48</v>
      </c>
      <c r="G4" s="73" t="s">
        <v>179</v>
      </c>
      <c r="H4" s="73" t="s">
        <v>180</v>
      </c>
      <c r="I4" s="73" t="s">
        <v>181</v>
      </c>
      <c r="J4" s="74" t="s">
        <v>182</v>
      </c>
    </row>
    <row r="5" spans="2:10" x14ac:dyDescent="0.25">
      <c r="B5" s="71">
        <v>1</v>
      </c>
      <c r="C5" s="87" t="s">
        <v>205</v>
      </c>
      <c r="D5" s="85" t="s">
        <v>202</v>
      </c>
      <c r="E5" s="86" t="s">
        <v>250</v>
      </c>
      <c r="F5" s="89" t="s">
        <v>204</v>
      </c>
      <c r="G5" s="92" t="s">
        <v>207</v>
      </c>
      <c r="H5" s="71">
        <v>81</v>
      </c>
      <c r="I5" s="90">
        <v>70451.61</v>
      </c>
      <c r="J5" s="90">
        <v>6000</v>
      </c>
    </row>
    <row r="6" spans="2:10" x14ac:dyDescent="0.25">
      <c r="B6" s="94">
        <v>2</v>
      </c>
      <c r="C6" s="88" t="s">
        <v>206</v>
      </c>
      <c r="D6" s="85" t="s">
        <v>203</v>
      </c>
      <c r="E6" s="86" t="s">
        <v>250</v>
      </c>
      <c r="F6" s="89" t="s">
        <v>204</v>
      </c>
      <c r="G6" s="93" t="s">
        <v>207</v>
      </c>
      <c r="H6" s="94">
        <v>81</v>
      </c>
      <c r="I6" s="91">
        <v>93935.48</v>
      </c>
      <c r="J6" s="91">
        <v>8000</v>
      </c>
    </row>
    <row r="7" spans="2:10" x14ac:dyDescent="0.25">
      <c r="B7" s="94">
        <v>3</v>
      </c>
      <c r="C7" s="57" t="s">
        <v>252</v>
      </c>
      <c r="D7" s="85" t="s">
        <v>249</v>
      </c>
      <c r="E7" s="57" t="s">
        <v>251</v>
      </c>
      <c r="F7" s="89" t="s">
        <v>204</v>
      </c>
      <c r="G7" s="93" t="s">
        <v>207</v>
      </c>
      <c r="H7" s="94">
        <v>81</v>
      </c>
      <c r="I7" s="126">
        <v>86285.71</v>
      </c>
      <c r="J7" s="91">
        <v>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RENGLON 011 Y 022</vt:lpstr>
      <vt:lpstr>Renglón 029</vt:lpstr>
      <vt:lpstr>Renglón 081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2023-04-14T17:58:44Z</dcterms:modified>
</cp:coreProperties>
</file>