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Puestos y Salarios" sheetId="12" r:id="rId1"/>
    <sheet name="Viaticos" sheetId="6" state="hidden" r:id="rId2"/>
    <sheet name="Dietas " sheetId="5" state="hidden" r:id="rId3"/>
  </sheets>
  <definedNames>
    <definedName name="_xlnm._FilterDatabase" localSheetId="0" hidden="1">'Puestos y Salarios'!$A$12:$N$131</definedName>
  </definedNames>
  <calcPr calcId="144525"/>
</workbook>
</file>

<file path=xl/calcChain.xml><?xml version="1.0" encoding="utf-8"?>
<calcChain xmlns="http://schemas.openxmlformats.org/spreadsheetml/2006/main">
  <c r="A55" i="12" l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54" i="12"/>
  <c r="M55" i="12"/>
  <c r="K55" i="12"/>
  <c r="M54" i="12"/>
  <c r="K54" i="12"/>
  <c r="K103" i="12" l="1"/>
  <c r="M103" i="12" s="1"/>
  <c r="K49" i="12" l="1"/>
  <c r="M49" i="12" s="1"/>
  <c r="K38" i="12"/>
  <c r="M38" i="12" s="1"/>
  <c r="L88" i="12" l="1"/>
  <c r="K85" i="12"/>
  <c r="M85" i="12" s="1"/>
  <c r="K112" i="12"/>
  <c r="M112" i="12" s="1"/>
  <c r="K111" i="12"/>
  <c r="M111" i="12" s="1"/>
  <c r="K115" i="12"/>
  <c r="M115" i="12" s="1"/>
  <c r="M131" i="12" l="1"/>
  <c r="K131" i="12"/>
  <c r="K105" i="12" l="1"/>
  <c r="K15" i="12"/>
  <c r="K53" i="12" l="1"/>
  <c r="M53" i="12" s="1"/>
  <c r="K83" i="12"/>
  <c r="M83" i="12" s="1"/>
  <c r="K127" i="12" l="1"/>
  <c r="K126" i="12"/>
  <c r="K125" i="12"/>
  <c r="K124" i="12"/>
  <c r="K123" i="12"/>
  <c r="K122" i="12"/>
  <c r="K121" i="12"/>
  <c r="K120" i="12"/>
  <c r="K119" i="12"/>
  <c r="K118" i="12"/>
  <c r="K117" i="12"/>
  <c r="K116" i="12"/>
  <c r="K114" i="12"/>
  <c r="K113" i="12"/>
  <c r="K110" i="12"/>
  <c r="K109" i="12"/>
  <c r="K108" i="12"/>
  <c r="K107" i="12"/>
  <c r="K106" i="12"/>
  <c r="K104" i="12"/>
  <c r="K102" i="12"/>
  <c r="K101" i="12"/>
  <c r="K100" i="12"/>
  <c r="K99" i="12"/>
  <c r="K98" i="12"/>
  <c r="K97" i="12"/>
  <c r="K96" i="12"/>
  <c r="K95" i="12"/>
  <c r="K93" i="12"/>
  <c r="K92" i="12"/>
  <c r="K91" i="12"/>
  <c r="K90" i="12"/>
  <c r="K89" i="12"/>
  <c r="K88" i="12"/>
  <c r="K87" i="12"/>
  <c r="K86" i="12"/>
  <c r="K84" i="12"/>
  <c r="K82" i="12"/>
  <c r="M82" i="12" s="1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M61" i="12" s="1"/>
  <c r="K60" i="12"/>
  <c r="K59" i="12"/>
  <c r="K58" i="12"/>
  <c r="K57" i="12"/>
  <c r="K56" i="12"/>
  <c r="K52" i="12"/>
  <c r="K51" i="12"/>
  <c r="K50" i="12"/>
  <c r="K48" i="12"/>
  <c r="K47" i="12"/>
  <c r="K46" i="12"/>
  <c r="K45" i="12"/>
  <c r="K44" i="12"/>
  <c r="K43" i="12"/>
  <c r="K42" i="12"/>
  <c r="K41" i="12"/>
  <c r="K40" i="12"/>
  <c r="K39" i="12"/>
  <c r="K37" i="12"/>
  <c r="K36" i="12"/>
  <c r="K35" i="12"/>
  <c r="K34" i="12"/>
  <c r="K33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4" i="12"/>
  <c r="K13" i="12"/>
  <c r="M127" i="12" l="1"/>
  <c r="M126" i="12"/>
  <c r="M125" i="12"/>
  <c r="M124" i="12"/>
  <c r="M123" i="12"/>
  <c r="M122" i="12"/>
  <c r="M121" i="12"/>
  <c r="M120" i="12"/>
  <c r="M119" i="12"/>
  <c r="M118" i="12"/>
  <c r="M117" i="12"/>
  <c r="M116" i="12"/>
  <c r="M114" i="12"/>
  <c r="M113" i="12"/>
  <c r="M110" i="12"/>
  <c r="M109" i="12"/>
  <c r="M108" i="12"/>
  <c r="M107" i="12"/>
  <c r="M106" i="12"/>
  <c r="M105" i="12"/>
  <c r="M104" i="12"/>
  <c r="M102" i="12"/>
  <c r="M101" i="12"/>
  <c r="M100" i="12"/>
  <c r="M99" i="12"/>
  <c r="M98" i="12"/>
  <c r="M97" i="12"/>
  <c r="M96" i="12"/>
  <c r="M95" i="12"/>
  <c r="M93" i="12"/>
  <c r="M92" i="12"/>
  <c r="M91" i="12"/>
  <c r="M90" i="12"/>
  <c r="M89" i="12"/>
  <c r="M88" i="12"/>
  <c r="M87" i="12"/>
  <c r="M86" i="12"/>
  <c r="M84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0" i="12"/>
  <c r="M59" i="12"/>
  <c r="M58" i="12"/>
  <c r="M57" i="12"/>
  <c r="M56" i="12"/>
  <c r="M52" i="12"/>
  <c r="M51" i="12"/>
  <c r="M50" i="12"/>
  <c r="M48" i="12"/>
  <c r="M47" i="12"/>
  <c r="M46" i="12"/>
  <c r="M45" i="12"/>
  <c r="M44" i="12"/>
  <c r="M43" i="12"/>
  <c r="M42" i="12"/>
  <c r="M41" i="12"/>
  <c r="M40" i="12"/>
  <c r="M39" i="12"/>
  <c r="M37" i="12"/>
  <c r="M36" i="12"/>
  <c r="M35" i="12"/>
  <c r="M34" i="12"/>
  <c r="M33" i="12"/>
  <c r="M28" i="12"/>
  <c r="M27" i="12"/>
  <c r="M26" i="12"/>
  <c r="M25" i="12"/>
  <c r="L24" i="12"/>
  <c r="M23" i="12"/>
  <c r="M22" i="12"/>
  <c r="M21" i="12"/>
  <c r="M20" i="12"/>
  <c r="M19" i="12"/>
  <c r="L18" i="12"/>
  <c r="M17" i="12"/>
  <c r="G16" i="12"/>
  <c r="M15" i="12"/>
  <c r="M14" i="12"/>
  <c r="M13" i="12"/>
  <c r="K16" i="12" l="1"/>
  <c r="M16" i="12" s="1"/>
  <c r="M24" i="12"/>
  <c r="M18" i="12"/>
</calcChain>
</file>

<file path=xl/sharedStrings.xml><?xml version="1.0" encoding="utf-8"?>
<sst xmlns="http://schemas.openxmlformats.org/spreadsheetml/2006/main" count="268" uniqueCount="224">
  <si>
    <t>Director Financiero</t>
  </si>
  <si>
    <t>Guardián</t>
  </si>
  <si>
    <t>Asistente de Dirección Técnica</t>
  </si>
  <si>
    <t>Coordinador Regional</t>
  </si>
  <si>
    <t>Recepcionista</t>
  </si>
  <si>
    <t>Piloto</t>
  </si>
  <si>
    <t>Mensajero</t>
  </si>
  <si>
    <t>PUESTO NOMINAL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</si>
  <si>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</si>
  <si>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</si>
  <si>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</si>
  <si>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</si>
  <si>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</si>
  <si>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</si>
  <si>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</si>
  <si>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</si>
  <si>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</si>
  <si>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</si>
  <si>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</si>
  <si>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</si>
  <si>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</si>
  <si>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Artículo 10. Información Pública de Oficio </t>
  </si>
  <si>
    <t>VACANTE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</si>
  <si>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</si>
  <si>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</si>
  <si>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</si>
  <si>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</si>
  <si>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</si>
  <si>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</si>
  <si>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</si>
  <si>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</si>
  <si>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</si>
  <si>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</si>
  <si>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</si>
  <si>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</si>
  <si>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</si>
  <si>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</si>
  <si>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</si>
  <si>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</si>
  <si>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</si>
  <si>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</si>
  <si>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</si>
  <si>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</si>
  <si>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</si>
  <si>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SILVIA CRISTINA LOPEZ CAPIR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</si>
  <si>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</si>
  <si>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</si>
  <si>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</si>
  <si>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</si>
  <si>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</si>
  <si>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</si>
  <si>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</si>
  <si>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</si>
  <si>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</si>
  <si>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</si>
  <si>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</si>
  <si>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</si>
  <si>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</si>
  <si>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</si>
  <si>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</si>
  <si>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</si>
  <si>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MARIA DE LOS ANGELES ZAVALA BONILLA</t>
  </si>
  <si>
    <t>NYDIA BRENNY RAMIREZ QUIROA</t>
  </si>
  <si>
    <t>FRANCISCA JOVANA AGUILAR ARIAS</t>
  </si>
  <si>
    <t xml:space="preserve">JOSE ANTONIO ESTRADA FRANCO </t>
  </si>
  <si>
    <t>ANA ELIDA YUMAN BARRIOS</t>
  </si>
  <si>
    <t>PABLO MANUEL ANDRADE JACOBO</t>
  </si>
  <si>
    <t>SANTIAGO JAVIER VICENTE POROJ</t>
  </si>
  <si>
    <t>HEIDY FLORIDALMA SAJBIN CALI</t>
  </si>
  <si>
    <t>MARIO ESTUARDO CABNAL</t>
  </si>
  <si>
    <t>FRANCISCO TUNCHE TOSCANO</t>
  </si>
  <si>
    <t>GRECIA STEPHANNIA ESTRADA CASTILLO</t>
  </si>
  <si>
    <t>TOTAL SUELDO DEVENGADO</t>
  </si>
  <si>
    <t>KAREN ESTHEFANY OSORIO RAMIREZ</t>
  </si>
  <si>
    <t>SERVCIOS EXTRAORDINARIOS PERSONAL PERMANENTE 41</t>
  </si>
  <si>
    <t xml:space="preserve">NOMBRE </t>
  </si>
  <si>
    <t xml:space="preserve">Total salario </t>
  </si>
  <si>
    <t>Total Salario Devengado</t>
  </si>
  <si>
    <t xml:space="preserve">Dietas </t>
  </si>
  <si>
    <t>KAREN XIOMARA CASTILLO AJCU</t>
  </si>
  <si>
    <t>MANUEL EUSEBIO NORATO GUTIERREZ</t>
  </si>
  <si>
    <t>ANA GABRIELA GIL CABALLEROS</t>
  </si>
  <si>
    <t xml:space="preserve">JORGE AUGUSTO CRUZ MARTINEZ 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</si>
  <si>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</si>
  <si>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</si>
  <si>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</si>
  <si>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</si>
  <si>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</si>
  <si>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t>ROSITA ARACELY CHILE PEREZ</t>
  </si>
  <si>
    <t>ANA MARIA ALVARADO GARCIA</t>
  </si>
  <si>
    <t>GLORIA MARIBEL CHIROY MORALES</t>
  </si>
  <si>
    <t>GABRIEL ENRIQUE IXTACUY YAC</t>
  </si>
  <si>
    <t xml:space="preserve">ANITA MARIELA FERNANDEZ AGUILAR </t>
  </si>
  <si>
    <t>ELSA BEATRIZ ORANTES CACHUPE</t>
  </si>
  <si>
    <t>Director de Recursos Humanos</t>
  </si>
  <si>
    <t xml:space="preserve">RONALD DANIEL GALINDO ESCOBAR </t>
  </si>
  <si>
    <t>DIANA PAOLA GONZALEZ PIEDRASANTA</t>
  </si>
  <si>
    <t>GUSTAVO ADOLFO ALVARADO CALDERON</t>
  </si>
  <si>
    <t>GRETHEL MARCELA TOBAR CORDON</t>
  </si>
  <si>
    <t>Asistente Administrativo De Junta Directiva</t>
  </si>
  <si>
    <t>Operativo De Servicios Generales</t>
  </si>
  <si>
    <t>Operativo De Centro De Copiado</t>
  </si>
  <si>
    <t xml:space="preserve">Subdirector General </t>
  </si>
  <si>
    <t>Asistente Administrativo De Subdirección General</t>
  </si>
  <si>
    <t>Jefe De La Unidad De  Comunicación Y Relaciones Públicas</t>
  </si>
  <si>
    <t xml:space="preserve">Director Técnico </t>
  </si>
  <si>
    <t>Encargado De Gestión Y Cooperación</t>
  </si>
  <si>
    <t>Director Administrativa</t>
  </si>
  <si>
    <t>Asistente de Dirección de Recursos Humanos</t>
  </si>
  <si>
    <t>Encargada Lengua de Señas</t>
  </si>
  <si>
    <t xml:space="preserve">Asistente  Supernumerario </t>
  </si>
  <si>
    <t>SIMKHAT MIJANGOS ESCOBAR</t>
  </si>
  <si>
    <t>ALBA GUADALUPE DEL ROSARIO HERNANDEZ</t>
  </si>
  <si>
    <t>YOSELINE MARIELA QUIROA MATERO</t>
  </si>
  <si>
    <t>Técnico Il De Análisis Y Datos Estadísticos</t>
  </si>
  <si>
    <t>SINTHIA LORENA SALGUERO RAMIREZ</t>
  </si>
  <si>
    <t>RICARDO AUGUSTO ECHEVERRIA</t>
  </si>
  <si>
    <t>NANCY ARACELY MARTÍNEZ</t>
  </si>
  <si>
    <t>ANA MARÍA CABRERA ÁLVAREZ</t>
  </si>
  <si>
    <t>LUIS DAVID WINTER LUTHER</t>
  </si>
  <si>
    <t>ALEX HIPÓLITO TZIB CHUB</t>
  </si>
  <si>
    <t>MELVYN ADILIO GRAMAJO GÁMEZ</t>
  </si>
  <si>
    <t xml:space="preserve">JESSIKA LISETTE CHAVEZ MONTOYA </t>
  </si>
  <si>
    <t>Viáticos</t>
  </si>
  <si>
    <t>VÍCTOR ARNOLDO CASTAÑEDA MUÑOZ</t>
  </si>
  <si>
    <t>UVALDO RANFERY JUAREZ MARROQUIN</t>
  </si>
  <si>
    <t>MAITE ALEJANDRA AVILA JUAREZ</t>
  </si>
  <si>
    <t>CLAUDIA EUGENIA MENDIZABAL VELASQUEZ</t>
  </si>
  <si>
    <t>LILIAN ELIZABETH RODRIGUEZ LOPEZ</t>
  </si>
  <si>
    <t>VIVIAN MISHELL PAZ CAAL</t>
  </si>
  <si>
    <t>RAMON ALFREDO ESPINOZA PEÑATE</t>
  </si>
  <si>
    <t>EDGAR ARMANDO MORALES DE LEON</t>
  </si>
  <si>
    <t>JAQUELINNE CELESTE VIVAS MARTINEZ</t>
  </si>
  <si>
    <t>RUSMEN DANIEL ALEJANDRO MALDONADO FUENTES</t>
  </si>
  <si>
    <t>ELISEO EVELIO REINA ARAGON</t>
  </si>
  <si>
    <t>LOIDA EUNICE DE LEON CHAVEZ</t>
  </si>
  <si>
    <t>KEHILLY IZABEL ARAGON ZEPEDA</t>
  </si>
  <si>
    <t>LISBETH ROXANA GUERRA HERNANDEZ DE CALEL</t>
  </si>
  <si>
    <t>MARTHA GLORIA XOQUIC POZ</t>
  </si>
  <si>
    <t>ROGER ALEXANDER LOPEZ UTRILLA</t>
  </si>
  <si>
    <t>BETZABETH MARISLEYSIS YAJAIRA RECINOS PIO</t>
  </si>
  <si>
    <t>MELANIE ALEXA PINEDA ALBIZUREZ</t>
  </si>
  <si>
    <t>Directora General : María de los Angeles Zavala Bonilla</t>
  </si>
  <si>
    <t>Asesor Jurídico</t>
  </si>
  <si>
    <t>ADDA YEIMY MONTUFAR GARCIA</t>
  </si>
  <si>
    <t>Jefe del Departamento de Subsectores</t>
  </si>
  <si>
    <t>EVA LETICIA MUÑOZ BAUTISTA</t>
  </si>
  <si>
    <t>Jefe Del Departamento De Compras</t>
  </si>
  <si>
    <t>Secretaria Del Departamento De Fortalecimiento Y Fomento De La Participación Ciudadana</t>
  </si>
  <si>
    <t>Ténico de Promoción de Acceso a los Derechos de las Personas con Discapacidad.</t>
  </si>
  <si>
    <t>Secretaria del Departamento de Incidencia Política e Institucional</t>
  </si>
  <si>
    <t>JORGE LEONEL BORRAYO HERNANDEZ</t>
  </si>
  <si>
    <t xml:space="preserve">Técnico de Inventario </t>
  </si>
  <si>
    <t xml:space="preserve">Asistente Administrativo de Dirección General </t>
  </si>
  <si>
    <t>Director de Asesoría Jurídica</t>
  </si>
  <si>
    <t>Técnico de Subsectores</t>
  </si>
  <si>
    <t>Encargado Administrativo</t>
  </si>
  <si>
    <t>Tesorero</t>
  </si>
  <si>
    <t>Técnico de Presupuesto</t>
  </si>
  <si>
    <t>Técnico De Auditoria Interna</t>
  </si>
  <si>
    <t>Técnico  De Comunicación Y Prensa</t>
  </si>
  <si>
    <t>Técnico De Diseño Gráfico</t>
  </si>
  <si>
    <t>Técnico De Acceso A La Información Pública</t>
  </si>
  <si>
    <t>Técnico  De Monitoreo Y Evaluación</t>
  </si>
  <si>
    <t>Técnico De Planificación</t>
  </si>
  <si>
    <t>Secretaria Del Departamento De  Subsectores</t>
  </si>
  <si>
    <t xml:space="preserve">Secretaria Del Departamento De Promoción De Acceso A Los Derechos De Las Personas Con Discapacidad </t>
  </si>
  <si>
    <t>Técnico De Inicidencia Política E Institucional</t>
  </si>
  <si>
    <t>Jefe Del Departamento De Incidencia Política E Institucional</t>
  </si>
  <si>
    <t>Delegado Departamental (Chimaltenango)</t>
  </si>
  <si>
    <t>Delegado Departamental (Quetzaltenago)</t>
  </si>
  <si>
    <t>Delegado Departamental (Sololá)</t>
  </si>
  <si>
    <t>Delegado Departamental (Petén)</t>
  </si>
  <si>
    <t>Delegado Departamental (Alta Verapaz)</t>
  </si>
  <si>
    <t>Delegado  Técnico Departamental (Quiche)</t>
  </si>
  <si>
    <t>Delegado Departamental (Zacapa)</t>
  </si>
  <si>
    <t>Delegado Técnico Departamental  (Sacatepequez)</t>
  </si>
  <si>
    <t xml:space="preserve">Delegado Departamental (San Marcos) </t>
  </si>
  <si>
    <t>Delegado Técnico Departamental (Escuintla)</t>
  </si>
  <si>
    <t>Delegado Técnico Departamental (Huehuetenango)</t>
  </si>
  <si>
    <t>Delegado Técnico Departamental (Suchitepequez)</t>
  </si>
  <si>
    <t xml:space="preserve">Delegado Departamental  (Retalhuleu) </t>
  </si>
  <si>
    <t>Delegado Técnico Departamental (Jalapa)</t>
  </si>
  <si>
    <t>Delegado Departamental (Guatemala)</t>
  </si>
  <si>
    <t>Delegado Técnico Departamental (Izabal)</t>
  </si>
  <si>
    <t>Secretaria Del Departamento De Servicio Nacional De Discapacidad</t>
  </si>
  <si>
    <t>Jefe De Planificación E Investigaciòn
Estadística</t>
  </si>
  <si>
    <t xml:space="preserve">Técnico  De Compras </t>
  </si>
  <si>
    <t>Técnico De Inventario</t>
  </si>
  <si>
    <t>Encargado Técnico En Servicios Generales</t>
  </si>
  <si>
    <t>Profesional De Formación Del 
Recurso Humano</t>
  </si>
  <si>
    <t>Técnico De Promoción De Acceso A Los Derechos De Las Personas con Discapacidad</t>
  </si>
  <si>
    <t>Jefe Del Departamento De Fortalecimiento Y Fomento De La  Participación Ciudadana</t>
  </si>
  <si>
    <t>Delegado Departamental Totonicapán</t>
  </si>
  <si>
    <t>Delegado Departamental Baja Verapaz</t>
  </si>
  <si>
    <t>Delegado Departamental Chiquimula</t>
  </si>
  <si>
    <t>Delegado Departamental Jutiapa</t>
  </si>
  <si>
    <t>Delegado Departamental El Progreso</t>
  </si>
  <si>
    <t>Técnico de Contabilidad</t>
  </si>
  <si>
    <t>Técnico De Fortalecimiento Y Fomento De La Participación Ciudadana</t>
  </si>
  <si>
    <t>Técnico  de Archivo</t>
  </si>
  <si>
    <t>Técnico de Informática</t>
  </si>
  <si>
    <t>Contador General</t>
  </si>
  <si>
    <t>Técnico de Tesorería</t>
  </si>
  <si>
    <t>Tecnico Júridico</t>
  </si>
  <si>
    <t>Técnico de Lengua de Señas</t>
  </si>
  <si>
    <t>Encargado de la Unidad de Interseccionalidad</t>
  </si>
  <si>
    <t>Jefe del Departamento de Promoción de Acceso a los Derechos de las Personas con Discapacidad</t>
  </si>
  <si>
    <t>Director De Auditoria Interna</t>
  </si>
  <si>
    <t xml:space="preserve">Director De Planificación </t>
  </si>
  <si>
    <t>Delegado Departamental Santa Rosa</t>
  </si>
  <si>
    <t>Técnico De Nomina</t>
  </si>
  <si>
    <t>Técnico de Almacén</t>
  </si>
  <si>
    <t>Jefe Del Departamento De Servicio Nacional De Discapacidad</t>
  </si>
  <si>
    <t>Técnico De Análisis Y Datos Estadísticos</t>
  </si>
  <si>
    <t>WENDY SORAIDA RICHARDS CONTRERAS</t>
  </si>
  <si>
    <t>CINDY ALMA TERESA RIVAS LEONARDO</t>
  </si>
  <si>
    <t>ENTIDAD: Consejo Nacional para la Atención de las Personas con Discapacidad –CONADI-</t>
  </si>
  <si>
    <t>DIRECCIÓN: 1ra avenida 4-18 y 4-19  Zona 1  Guatemala Ciudad</t>
  </si>
  <si>
    <t>HORARIO DE ATENCIÓN: Lunes a Viernes 08:00 AM A 16:30 HORAS</t>
  </si>
  <si>
    <t>TELÉFONO: 25016800</t>
  </si>
  <si>
    <t>ENCARGADO DE ACTUALIZACIÓN:  Gustavo Adolfo Alvarado Calderón</t>
  </si>
  <si>
    <t>CORRESPONDE AL MES DE: enero 2024</t>
  </si>
  <si>
    <t>FECHA DE ACTUALIZACIÓN: 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</si>
</sst>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  <numFmt numFmtId="168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12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</cellStyleXfs>
  <cellXfs count="89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166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2" fillId="0" borderId="0" xfId="0" applyFont="1"/>
    <xf numFmtId="164" fontId="7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164" fontId="2" fillId="0" borderId="0" xfId="1" applyFont="1"/>
    <xf numFmtId="4" fontId="2" fillId="0" borderId="0" xfId="0" applyNumberFormat="1" applyFont="1"/>
    <xf numFmtId="0" fontId="0" fillId="0" borderId="0" xfId="0"/>
    <xf numFmtId="0" fontId="7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0" xfId="0" applyFont="1" applyFill="1"/>
    <xf numFmtId="0" fontId="7" fillId="0" borderId="4" xfId="0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/>
    <xf numFmtId="165" fontId="20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left" vertical="center" wrapText="1"/>
    </xf>
    <xf numFmtId="165" fontId="16" fillId="0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165" fontId="2" fillId="0" borderId="3" xfId="1" applyNumberFormat="1" applyFont="1" applyFill="1" applyBorder="1" applyAlignment="1"/>
    <xf numFmtId="166" fontId="13" fillId="0" borderId="3" xfId="0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165" fontId="20" fillId="0" borderId="2" xfId="1" applyNumberFormat="1" applyFont="1" applyFill="1" applyBorder="1" applyAlignment="1"/>
    <xf numFmtId="164" fontId="2" fillId="0" borderId="1" xfId="1" applyFont="1" applyFill="1" applyBorder="1"/>
    <xf numFmtId="165" fontId="2" fillId="0" borderId="5" xfId="1" applyNumberFormat="1" applyFont="1" applyFill="1" applyBorder="1"/>
    <xf numFmtId="165" fontId="20" fillId="0" borderId="5" xfId="1" applyNumberFormat="1" applyFont="1" applyFill="1" applyBorder="1" applyAlignment="1"/>
    <xf numFmtId="166" fontId="7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/>
    <xf numFmtId="0" fontId="4" fillId="0" borderId="1" xfId="2" applyFont="1" applyFill="1" applyBorder="1"/>
    <xf numFmtId="0" fontId="0" fillId="0" borderId="1" xfId="2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/>
    <xf numFmtId="166" fontId="13" fillId="0" borderId="5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6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8" fillId="0" borderId="1" xfId="2" applyFont="1" applyFill="1" applyBorder="1"/>
    <xf numFmtId="0" fontId="6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1">
    <cellStyle name="Incorrecto" xfId="2" builtinId="27"/>
    <cellStyle name="Millares 2" xfId="4"/>
    <cellStyle name="Millares 3" xfId="5"/>
    <cellStyle name="Moneda" xfId="1" builtinId="4"/>
    <cellStyle name="Moneda 2" xfId="3"/>
    <cellStyle name="Normal" xfId="0" builtinId="0"/>
    <cellStyle name="Normal 2" xfId="6"/>
    <cellStyle name="Normal 2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colors>
    <mruColors>
      <color rgb="FFCCCCFF"/>
      <color rgb="FF9999FF"/>
      <color rgb="FFFFCCCC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4133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abSelected="1" topLeftCell="A64" zoomScale="85" zoomScaleNormal="85" workbookViewId="0">
      <selection activeCell="C14" sqref="C14"/>
    </sheetView>
  </sheetViews>
  <sheetFormatPr baseColWidth="10" defaultColWidth="11.42578125" defaultRowHeight="16.5" x14ac:dyDescent="0.3"/>
  <cols>
    <col min="1" max="1" width="6.140625" style="12" customWidth="1"/>
    <col min="2" max="2" width="51" style="12" customWidth="1"/>
    <col min="3" max="3" width="52.140625" style="12" customWidth="1"/>
    <col min="4" max="4" width="30.7109375" style="12" customWidth="1"/>
    <col min="5" max="5" width="39.7109375" style="12" customWidth="1"/>
    <col min="6" max="6" width="40.42578125" style="12" customWidth="1"/>
    <col min="7" max="7" width="43.140625" style="12" customWidth="1"/>
    <col min="8" max="10" width="22" style="12" customWidth="1"/>
    <col min="11" max="13" width="17.28515625" style="12" customWidth="1"/>
    <col min="14" max="16384" width="11.42578125" style="12"/>
  </cols>
  <sheetData>
    <row r="1" spans="1:14" ht="86.25" customHeight="1" x14ac:dyDescent="0.3">
      <c r="A1" s="76" t="s">
        <v>87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3">
      <c r="A2" s="12" t="s">
        <v>217</v>
      </c>
    </row>
    <row r="3" spans="1:14" x14ac:dyDescent="0.3">
      <c r="A3" s="12" t="s">
        <v>218</v>
      </c>
    </row>
    <row r="4" spans="1:14" x14ac:dyDescent="0.3">
      <c r="A4" s="12" t="s">
        <v>219</v>
      </c>
    </row>
    <row r="5" spans="1:14" x14ac:dyDescent="0.3">
      <c r="A5" s="12" t="s">
        <v>220</v>
      </c>
    </row>
    <row r="6" spans="1:14" x14ac:dyDescent="0.3">
      <c r="A6" s="11" t="s">
        <v>142</v>
      </c>
    </row>
    <row r="7" spans="1:14" x14ac:dyDescent="0.3">
      <c r="A7" s="12" t="s">
        <v>221</v>
      </c>
    </row>
    <row r="8" spans="1:14" x14ac:dyDescent="0.3">
      <c r="A8" s="11" t="s">
        <v>223</v>
      </c>
    </row>
    <row r="9" spans="1:14" x14ac:dyDescent="0.3">
      <c r="A9" s="12" t="s">
        <v>222</v>
      </c>
    </row>
    <row r="11" spans="1:14" ht="23.25" customHeight="1" x14ac:dyDescent="0.3">
      <c r="A11" s="77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4" ht="57" x14ac:dyDescent="0.3">
      <c r="A12" s="73" t="s">
        <v>19</v>
      </c>
      <c r="B12" s="73"/>
      <c r="C12" s="66" t="s">
        <v>7</v>
      </c>
      <c r="D12" s="66" t="s">
        <v>8</v>
      </c>
      <c r="E12" s="65" t="s">
        <v>9</v>
      </c>
      <c r="F12" s="66" t="s">
        <v>10</v>
      </c>
      <c r="G12" s="66" t="s">
        <v>11</v>
      </c>
      <c r="H12" s="71" t="s">
        <v>74</v>
      </c>
      <c r="I12" s="71" t="s">
        <v>123</v>
      </c>
      <c r="J12" s="71" t="s">
        <v>78</v>
      </c>
      <c r="K12" s="64" t="s">
        <v>76</v>
      </c>
      <c r="L12" s="66" t="s">
        <v>13</v>
      </c>
      <c r="M12" s="66" t="s">
        <v>77</v>
      </c>
    </row>
    <row r="13" spans="1:14" ht="17.25" x14ac:dyDescent="0.3">
      <c r="A13" s="74">
        <v>1</v>
      </c>
      <c r="B13" s="1" t="s">
        <v>61</v>
      </c>
      <c r="C13" s="3" t="s">
        <v>23</v>
      </c>
      <c r="D13" s="13">
        <v>19000</v>
      </c>
      <c r="E13" s="13">
        <v>0</v>
      </c>
      <c r="F13" s="38">
        <v>0</v>
      </c>
      <c r="G13" s="13">
        <v>375</v>
      </c>
      <c r="H13" s="13">
        <v>0</v>
      </c>
      <c r="I13" s="13">
        <v>0</v>
      </c>
      <c r="J13" s="13">
        <v>0</v>
      </c>
      <c r="K13" s="14">
        <f>D13+E13+F13+G13</f>
        <v>19375</v>
      </c>
      <c r="L13" s="13">
        <v>250</v>
      </c>
      <c r="M13" s="15">
        <f>K13+L13</f>
        <v>19625</v>
      </c>
    </row>
    <row r="14" spans="1:14" s="26" customFormat="1" ht="17.25" x14ac:dyDescent="0.3">
      <c r="A14" s="74">
        <v>2</v>
      </c>
      <c r="B14" s="16" t="s">
        <v>24</v>
      </c>
      <c r="C14" s="16" t="s">
        <v>150</v>
      </c>
      <c r="D14" s="4">
        <v>6500</v>
      </c>
      <c r="E14" s="4">
        <v>500</v>
      </c>
      <c r="F14" s="4">
        <v>50</v>
      </c>
      <c r="G14" s="4">
        <v>0</v>
      </c>
      <c r="H14" s="13">
        <v>0</v>
      </c>
      <c r="I14" s="13">
        <v>0</v>
      </c>
      <c r="J14" s="13">
        <v>0</v>
      </c>
      <c r="K14" s="14">
        <f>D14+E14+F14+G14</f>
        <v>7050</v>
      </c>
      <c r="L14" s="4">
        <v>250</v>
      </c>
      <c r="M14" s="25">
        <f t="shared" ref="M14:M28" si="0">K14+L14</f>
        <v>7300</v>
      </c>
      <c r="N14" s="12"/>
    </row>
    <row r="15" spans="1:14" s="26" customFormat="1" ht="17.25" x14ac:dyDescent="0.3">
      <c r="A15" s="74">
        <v>3</v>
      </c>
      <c r="B15" s="16" t="s">
        <v>25</v>
      </c>
      <c r="C15" s="16" t="s">
        <v>99</v>
      </c>
      <c r="D15" s="4">
        <v>6500</v>
      </c>
      <c r="E15" s="4">
        <v>0</v>
      </c>
      <c r="F15" s="4">
        <v>50</v>
      </c>
      <c r="G15" s="4">
        <v>0</v>
      </c>
      <c r="H15" s="4">
        <v>583.79999999999995</v>
      </c>
      <c r="I15" s="4"/>
      <c r="J15" s="4"/>
      <c r="K15" s="14">
        <f>D15+E15+F15+G15+H15</f>
        <v>7133.8</v>
      </c>
      <c r="L15" s="4">
        <v>250</v>
      </c>
      <c r="M15" s="25">
        <f t="shared" si="0"/>
        <v>7383.8</v>
      </c>
      <c r="N15" s="12"/>
    </row>
    <row r="16" spans="1:14" s="26" customFormat="1" ht="17.25" x14ac:dyDescent="0.3">
      <c r="A16" s="74">
        <v>4</v>
      </c>
      <c r="B16" s="75" t="s">
        <v>82</v>
      </c>
      <c r="C16" s="16" t="s">
        <v>208</v>
      </c>
      <c r="D16" s="13">
        <v>14000</v>
      </c>
      <c r="E16" s="4">
        <v>0</v>
      </c>
      <c r="F16" s="4">
        <v>0</v>
      </c>
      <c r="G16" s="13">
        <f>375</f>
        <v>375</v>
      </c>
      <c r="H16" s="13">
        <v>0</v>
      </c>
      <c r="I16" s="13">
        <v>0</v>
      </c>
      <c r="J16" s="13">
        <v>0</v>
      </c>
      <c r="K16" s="14">
        <f t="shared" ref="K16:K28" si="1">D16+E16+F16+G16</f>
        <v>14375</v>
      </c>
      <c r="L16" s="4">
        <v>250</v>
      </c>
      <c r="M16" s="25">
        <f t="shared" si="0"/>
        <v>14625</v>
      </c>
      <c r="N16" s="12"/>
    </row>
    <row r="17" spans="1:14" s="26" customFormat="1" ht="17.25" x14ac:dyDescent="0.3">
      <c r="A17" s="74">
        <v>5</v>
      </c>
      <c r="B17" s="16" t="s">
        <v>26</v>
      </c>
      <c r="C17" s="16" t="s">
        <v>199</v>
      </c>
      <c r="D17" s="13">
        <v>7000</v>
      </c>
      <c r="E17" s="13">
        <v>500</v>
      </c>
      <c r="F17" s="13">
        <v>35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7535</v>
      </c>
      <c r="L17" s="4">
        <v>250</v>
      </c>
      <c r="M17" s="25">
        <f t="shared" si="0"/>
        <v>7785</v>
      </c>
      <c r="N17" s="12"/>
    </row>
    <row r="18" spans="1:14" s="26" customFormat="1" ht="17.25" x14ac:dyDescent="0.3">
      <c r="A18" s="74">
        <v>6</v>
      </c>
      <c r="B18" s="16" t="s">
        <v>27</v>
      </c>
      <c r="C18" s="16" t="s">
        <v>199</v>
      </c>
      <c r="D18" s="13">
        <v>7000</v>
      </c>
      <c r="E18" s="13">
        <v>0</v>
      </c>
      <c r="F18" s="13">
        <v>50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7050</v>
      </c>
      <c r="L18" s="4">
        <f>193.55+56.45</f>
        <v>250</v>
      </c>
      <c r="M18" s="25">
        <f t="shared" si="0"/>
        <v>7300</v>
      </c>
      <c r="N18" s="12"/>
    </row>
    <row r="19" spans="1:14" s="26" customFormat="1" ht="17.25" x14ac:dyDescent="0.3">
      <c r="A19" s="74">
        <v>7</v>
      </c>
      <c r="B19" s="16" t="s">
        <v>28</v>
      </c>
      <c r="C19" s="16" t="s">
        <v>1</v>
      </c>
      <c r="D19" s="13">
        <v>4000</v>
      </c>
      <c r="E19" s="13">
        <v>250</v>
      </c>
      <c r="F19" s="13">
        <v>50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4300</v>
      </c>
      <c r="L19" s="4">
        <v>250</v>
      </c>
      <c r="M19" s="25">
        <f t="shared" si="0"/>
        <v>4550</v>
      </c>
      <c r="N19" s="12"/>
    </row>
    <row r="20" spans="1:14" s="26" customFormat="1" ht="17.25" x14ac:dyDescent="0.3">
      <c r="A20" s="74">
        <v>8</v>
      </c>
      <c r="B20" s="16" t="s">
        <v>29</v>
      </c>
      <c r="C20" s="16" t="s">
        <v>100</v>
      </c>
      <c r="D20" s="13">
        <v>4000</v>
      </c>
      <c r="E20" s="13">
        <v>0</v>
      </c>
      <c r="F20" s="13">
        <v>50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4050</v>
      </c>
      <c r="L20" s="4">
        <v>250</v>
      </c>
      <c r="M20" s="25">
        <f t="shared" si="0"/>
        <v>4300</v>
      </c>
      <c r="N20" s="12"/>
    </row>
    <row r="21" spans="1:14" s="26" customFormat="1" ht="19.5" customHeight="1" x14ac:dyDescent="0.3">
      <c r="A21" s="74">
        <v>9</v>
      </c>
      <c r="B21" s="16" t="s">
        <v>30</v>
      </c>
      <c r="C21" s="16" t="s">
        <v>100</v>
      </c>
      <c r="D21" s="13">
        <v>4000</v>
      </c>
      <c r="E21" s="13">
        <v>0</v>
      </c>
      <c r="F21" s="13">
        <v>50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4050</v>
      </c>
      <c r="L21" s="4">
        <v>250</v>
      </c>
      <c r="M21" s="25">
        <f t="shared" si="0"/>
        <v>4300</v>
      </c>
      <c r="N21" s="12"/>
    </row>
    <row r="22" spans="1:14" s="26" customFormat="1" ht="17.25" x14ac:dyDescent="0.3">
      <c r="A22" s="74">
        <v>10</v>
      </c>
      <c r="B22" s="16" t="s">
        <v>31</v>
      </c>
      <c r="C22" s="16" t="s">
        <v>188</v>
      </c>
      <c r="D22" s="13">
        <v>6500</v>
      </c>
      <c r="E22" s="13">
        <v>0</v>
      </c>
      <c r="F22" s="13">
        <v>35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6535</v>
      </c>
      <c r="L22" s="4">
        <v>250</v>
      </c>
      <c r="M22" s="25">
        <f t="shared" si="0"/>
        <v>6785</v>
      </c>
      <c r="N22" s="12"/>
    </row>
    <row r="23" spans="1:14" s="26" customFormat="1" ht="17.25" x14ac:dyDescent="0.3">
      <c r="A23" s="74">
        <v>11</v>
      </c>
      <c r="B23" s="16" t="s">
        <v>32</v>
      </c>
      <c r="C23" s="16" t="s">
        <v>0</v>
      </c>
      <c r="D23" s="13">
        <v>14000</v>
      </c>
      <c r="E23" s="4">
        <v>1000</v>
      </c>
      <c r="F23" s="4">
        <v>0</v>
      </c>
      <c r="G23" s="13">
        <v>375</v>
      </c>
      <c r="H23" s="13">
        <v>0</v>
      </c>
      <c r="I23" s="13">
        <v>0</v>
      </c>
      <c r="J23" s="13">
        <v>0</v>
      </c>
      <c r="K23" s="14">
        <f t="shared" si="1"/>
        <v>15375</v>
      </c>
      <c r="L23" s="4">
        <v>250</v>
      </c>
      <c r="M23" s="25">
        <f t="shared" si="0"/>
        <v>15625</v>
      </c>
      <c r="N23" s="12"/>
    </row>
    <row r="24" spans="1:14" s="26" customFormat="1" ht="17.25" x14ac:dyDescent="0.3">
      <c r="A24" s="74">
        <v>12</v>
      </c>
      <c r="B24" s="16" t="s">
        <v>80</v>
      </c>
      <c r="C24" s="16" t="s">
        <v>202</v>
      </c>
      <c r="D24" s="13">
        <v>8000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t="shared" si="1"/>
        <v>8000</v>
      </c>
      <c r="L24" s="4">
        <f>217.74+32.26</f>
        <v>250</v>
      </c>
      <c r="M24" s="25">
        <f t="shared" si="0"/>
        <v>8250</v>
      </c>
      <c r="N24" s="12"/>
    </row>
    <row r="25" spans="1:14" s="26" customFormat="1" ht="17.25" x14ac:dyDescent="0.3">
      <c r="A25" s="74">
        <v>13</v>
      </c>
      <c r="B25" s="16" t="s">
        <v>33</v>
      </c>
      <c r="C25" s="16" t="s">
        <v>35</v>
      </c>
      <c r="D25" s="13">
        <v>6000</v>
      </c>
      <c r="E25" s="13">
        <v>0</v>
      </c>
      <c r="F25" s="13">
        <v>35</v>
      </c>
      <c r="G25" s="13">
        <v>0</v>
      </c>
      <c r="H25" s="13">
        <v>0</v>
      </c>
      <c r="I25" s="13">
        <v>0</v>
      </c>
      <c r="J25" s="13">
        <v>0</v>
      </c>
      <c r="K25" s="14">
        <f t="shared" si="1"/>
        <v>6035</v>
      </c>
      <c r="L25" s="4">
        <v>250</v>
      </c>
      <c r="M25" s="25">
        <f t="shared" si="0"/>
        <v>6285</v>
      </c>
      <c r="N25" s="12"/>
    </row>
    <row r="26" spans="1:14" s="26" customFormat="1" ht="17.25" x14ac:dyDescent="0.3">
      <c r="A26" s="74">
        <v>14</v>
      </c>
      <c r="B26" s="16" t="s">
        <v>73</v>
      </c>
      <c r="C26" s="16" t="s">
        <v>101</v>
      </c>
      <c r="D26" s="13">
        <v>4000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1"/>
        <v>4000</v>
      </c>
      <c r="L26" s="4">
        <v>250</v>
      </c>
      <c r="M26" s="25">
        <f t="shared" si="0"/>
        <v>4250</v>
      </c>
      <c r="N26" s="12"/>
    </row>
    <row r="27" spans="1:14" s="26" customFormat="1" ht="17.25" x14ac:dyDescent="0.3">
      <c r="A27" s="74">
        <v>15</v>
      </c>
      <c r="B27" s="62" t="s">
        <v>86</v>
      </c>
      <c r="C27" s="16" t="s">
        <v>212</v>
      </c>
      <c r="D27" s="13">
        <v>5500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1"/>
        <v>5500</v>
      </c>
      <c r="L27" s="4">
        <v>250</v>
      </c>
      <c r="M27" s="25">
        <f t="shared" si="0"/>
        <v>5750</v>
      </c>
      <c r="N27" s="12"/>
    </row>
    <row r="28" spans="1:14" s="26" customFormat="1" ht="17.25" x14ac:dyDescent="0.3">
      <c r="A28" s="74">
        <v>16</v>
      </c>
      <c r="B28" s="62" t="s">
        <v>97</v>
      </c>
      <c r="C28" s="16" t="s">
        <v>211</v>
      </c>
      <c r="D28" s="13">
        <v>7500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1"/>
        <v>7500</v>
      </c>
      <c r="L28" s="4">
        <v>250</v>
      </c>
      <c r="M28" s="25">
        <f t="shared" si="0"/>
        <v>7750</v>
      </c>
      <c r="N28" s="12"/>
    </row>
    <row r="29" spans="1:14" s="10" customFormat="1" ht="17.25" x14ac:dyDescent="0.3">
      <c r="A29" s="7"/>
      <c r="B29" s="7"/>
      <c r="C29" s="5"/>
      <c r="D29" s="6"/>
      <c r="E29" s="6"/>
      <c r="F29" s="6"/>
      <c r="G29" s="6"/>
      <c r="H29" s="6"/>
      <c r="I29" s="6"/>
      <c r="J29" s="6"/>
      <c r="K29" s="6"/>
      <c r="L29" s="8"/>
      <c r="M29" s="9"/>
      <c r="N29" s="12"/>
    </row>
    <row r="30" spans="1:14" s="10" customFormat="1" ht="17.25" x14ac:dyDescent="0.3">
      <c r="A30" s="7"/>
      <c r="B30" s="7"/>
      <c r="C30" s="5"/>
      <c r="D30" s="6"/>
      <c r="E30" s="6"/>
      <c r="F30" s="6"/>
      <c r="G30" s="6"/>
      <c r="H30" s="6"/>
      <c r="I30" s="6"/>
      <c r="J30" s="6"/>
      <c r="K30" s="6"/>
      <c r="L30" s="8"/>
      <c r="M30" s="9"/>
      <c r="N30" s="12"/>
    </row>
    <row r="31" spans="1:14" ht="37.5" customHeight="1" x14ac:dyDescent="0.3">
      <c r="A31" s="78" t="s">
        <v>19</v>
      </c>
      <c r="B31" s="79" t="s">
        <v>75</v>
      </c>
      <c r="C31" s="81" t="s">
        <v>7</v>
      </c>
      <c r="D31" s="82" t="s">
        <v>14</v>
      </c>
      <c r="E31" s="82" t="s">
        <v>15</v>
      </c>
      <c r="F31" s="83" t="s">
        <v>16</v>
      </c>
      <c r="G31" s="82" t="s">
        <v>17</v>
      </c>
      <c r="H31" s="87" t="s">
        <v>74</v>
      </c>
      <c r="I31" s="87" t="s">
        <v>123</v>
      </c>
      <c r="J31" s="87" t="s">
        <v>78</v>
      </c>
      <c r="K31" s="84" t="s">
        <v>72</v>
      </c>
      <c r="L31" s="86" t="s">
        <v>18</v>
      </c>
      <c r="M31" s="81" t="s">
        <v>12</v>
      </c>
    </row>
    <row r="32" spans="1:14" ht="45.75" customHeight="1" x14ac:dyDescent="0.3">
      <c r="A32" s="78"/>
      <c r="B32" s="80"/>
      <c r="C32" s="81"/>
      <c r="D32" s="82"/>
      <c r="E32" s="82"/>
      <c r="F32" s="83"/>
      <c r="G32" s="82"/>
      <c r="H32" s="88"/>
      <c r="I32" s="88"/>
      <c r="J32" s="88"/>
      <c r="K32" s="85"/>
      <c r="L32" s="86"/>
      <c r="M32" s="81"/>
    </row>
    <row r="33" spans="1:14" s="26" customFormat="1" ht="16.5" customHeight="1" x14ac:dyDescent="0.3">
      <c r="A33" s="24">
        <v>17</v>
      </c>
      <c r="B33" s="2" t="s">
        <v>22</v>
      </c>
      <c r="C33" s="27" t="s">
        <v>102</v>
      </c>
      <c r="D33" s="4">
        <v>0</v>
      </c>
      <c r="E33" s="4">
        <v>0</v>
      </c>
      <c r="F33" s="4">
        <v>0</v>
      </c>
      <c r="G33" s="28">
        <v>0</v>
      </c>
      <c r="H33" s="13">
        <v>0</v>
      </c>
      <c r="I33" s="13">
        <v>0</v>
      </c>
      <c r="J33" s="13">
        <v>0</v>
      </c>
      <c r="K33" s="28">
        <f t="shared" ref="K33:K69" si="2">D33+E33+F33+G33</f>
        <v>0</v>
      </c>
      <c r="L33" s="4">
        <v>0</v>
      </c>
      <c r="M33" s="22">
        <f>K33+L33</f>
        <v>0</v>
      </c>
      <c r="N33" s="12"/>
    </row>
    <row r="34" spans="1:14" s="26" customFormat="1" ht="33" x14ac:dyDescent="0.3">
      <c r="A34" s="24">
        <v>18</v>
      </c>
      <c r="B34" s="29" t="s">
        <v>112</v>
      </c>
      <c r="C34" s="27" t="s">
        <v>103</v>
      </c>
      <c r="D34" s="4">
        <v>0</v>
      </c>
      <c r="E34" s="4">
        <v>0</v>
      </c>
      <c r="F34" s="4">
        <v>0</v>
      </c>
      <c r="G34" s="34">
        <v>0</v>
      </c>
      <c r="H34" s="13">
        <v>0</v>
      </c>
      <c r="I34" s="13">
        <v>0</v>
      </c>
      <c r="J34" s="13">
        <v>0</v>
      </c>
      <c r="K34" s="28">
        <f t="shared" si="2"/>
        <v>0</v>
      </c>
      <c r="L34" s="4">
        <v>0</v>
      </c>
      <c r="M34" s="22">
        <f t="shared" ref="M34:M103" si="3">K34+L34</f>
        <v>0</v>
      </c>
      <c r="N34" s="12"/>
    </row>
    <row r="35" spans="1:14" s="26" customFormat="1" ht="17.25" x14ac:dyDescent="0.3">
      <c r="A35" s="24">
        <v>19</v>
      </c>
      <c r="B35" s="2" t="s">
        <v>135</v>
      </c>
      <c r="C35" s="30" t="s">
        <v>159</v>
      </c>
      <c r="D35" s="31">
        <v>7000</v>
      </c>
      <c r="E35" s="32">
        <v>0</v>
      </c>
      <c r="F35" s="34">
        <v>0</v>
      </c>
      <c r="G35" s="34">
        <v>0</v>
      </c>
      <c r="H35" s="13">
        <v>0</v>
      </c>
      <c r="I35" s="13">
        <v>0</v>
      </c>
      <c r="J35" s="13">
        <v>0</v>
      </c>
      <c r="K35" s="28">
        <f t="shared" si="2"/>
        <v>7000</v>
      </c>
      <c r="L35" s="4">
        <v>250</v>
      </c>
      <c r="M35" s="22">
        <f t="shared" si="3"/>
        <v>7250</v>
      </c>
      <c r="N35" s="12"/>
    </row>
    <row r="36" spans="1:14" s="26" customFormat="1" ht="17.25" x14ac:dyDescent="0.3">
      <c r="A36" s="24">
        <v>20</v>
      </c>
      <c r="B36" s="2" t="s">
        <v>36</v>
      </c>
      <c r="C36" s="27" t="s">
        <v>204</v>
      </c>
      <c r="D36" s="33">
        <v>7000</v>
      </c>
      <c r="E36" s="34">
        <v>0</v>
      </c>
      <c r="F36" s="34">
        <v>0</v>
      </c>
      <c r="G36" s="34">
        <v>0</v>
      </c>
      <c r="H36" s="13">
        <v>0</v>
      </c>
      <c r="I36" s="13">
        <v>0</v>
      </c>
      <c r="J36" s="13">
        <v>0</v>
      </c>
      <c r="K36" s="28">
        <f t="shared" si="2"/>
        <v>7000</v>
      </c>
      <c r="L36" s="4">
        <v>250</v>
      </c>
      <c r="M36" s="22">
        <f t="shared" si="3"/>
        <v>7250</v>
      </c>
      <c r="N36" s="12"/>
    </row>
    <row r="37" spans="1:14" s="26" customFormat="1" ht="17.25" x14ac:dyDescent="0.3">
      <c r="A37" s="24">
        <v>21</v>
      </c>
      <c r="B37" s="2" t="s">
        <v>126</v>
      </c>
      <c r="C37" s="27" t="s">
        <v>154</v>
      </c>
      <c r="D37" s="33">
        <v>14000</v>
      </c>
      <c r="E37" s="34">
        <v>0</v>
      </c>
      <c r="F37" s="34">
        <v>0</v>
      </c>
      <c r="G37" s="36">
        <v>375</v>
      </c>
      <c r="H37" s="13">
        <v>0</v>
      </c>
      <c r="I37" s="13">
        <v>0</v>
      </c>
      <c r="J37" s="13">
        <v>0</v>
      </c>
      <c r="K37" s="28">
        <f t="shared" si="2"/>
        <v>14375</v>
      </c>
      <c r="L37" s="4">
        <v>250</v>
      </c>
      <c r="M37" s="22">
        <f t="shared" si="3"/>
        <v>14625</v>
      </c>
      <c r="N37" s="12"/>
    </row>
    <row r="38" spans="1:14" s="26" customFormat="1" ht="17.25" x14ac:dyDescent="0.3">
      <c r="A38" s="24">
        <v>22</v>
      </c>
      <c r="B38" s="72" t="s">
        <v>95</v>
      </c>
      <c r="C38" s="27" t="s">
        <v>143</v>
      </c>
      <c r="D38" s="33">
        <v>6193.55</v>
      </c>
      <c r="E38" s="34"/>
      <c r="F38" s="34"/>
      <c r="G38" s="36">
        <v>193.55</v>
      </c>
      <c r="H38" s="13"/>
      <c r="I38" s="13"/>
      <c r="J38" s="13"/>
      <c r="K38" s="28">
        <f t="shared" si="2"/>
        <v>6387.1</v>
      </c>
      <c r="L38" s="4">
        <v>129.03</v>
      </c>
      <c r="M38" s="22">
        <f t="shared" si="3"/>
        <v>6516.13</v>
      </c>
      <c r="N38" s="12"/>
    </row>
    <row r="39" spans="1:14" s="26" customFormat="1" ht="26.25" customHeight="1" x14ac:dyDescent="0.3">
      <c r="A39" s="24">
        <v>23</v>
      </c>
      <c r="B39" s="29" t="s">
        <v>38</v>
      </c>
      <c r="C39" s="27" t="s">
        <v>104</v>
      </c>
      <c r="D39" s="13">
        <v>12000</v>
      </c>
      <c r="E39" s="4">
        <v>0</v>
      </c>
      <c r="F39" s="34">
        <v>0</v>
      </c>
      <c r="G39" s="13">
        <v>375</v>
      </c>
      <c r="H39" s="13">
        <v>0</v>
      </c>
      <c r="I39" s="13">
        <v>0</v>
      </c>
      <c r="J39" s="13">
        <v>0</v>
      </c>
      <c r="K39" s="28">
        <f t="shared" si="2"/>
        <v>12375</v>
      </c>
      <c r="L39" s="13">
        <v>250</v>
      </c>
      <c r="M39" s="22">
        <f t="shared" si="3"/>
        <v>12625</v>
      </c>
      <c r="N39" s="12"/>
    </row>
    <row r="40" spans="1:14" s="26" customFormat="1" ht="17.25" x14ac:dyDescent="0.3">
      <c r="A40" s="24">
        <v>24</v>
      </c>
      <c r="B40" s="2" t="s">
        <v>37</v>
      </c>
      <c r="C40" s="27" t="s">
        <v>160</v>
      </c>
      <c r="D40" s="33">
        <v>6500</v>
      </c>
      <c r="E40" s="34">
        <v>0</v>
      </c>
      <c r="F40" s="34">
        <v>0</v>
      </c>
      <c r="G40" s="36">
        <v>0</v>
      </c>
      <c r="H40" s="13">
        <v>0</v>
      </c>
      <c r="I40" s="13">
        <v>0</v>
      </c>
      <c r="J40" s="13">
        <v>0</v>
      </c>
      <c r="K40" s="28">
        <f t="shared" si="2"/>
        <v>6500</v>
      </c>
      <c r="L40" s="4">
        <v>250</v>
      </c>
      <c r="M40" s="22">
        <f t="shared" si="3"/>
        <v>6750</v>
      </c>
      <c r="N40" s="12"/>
    </row>
    <row r="41" spans="1:14" s="26" customFormat="1" ht="17.25" x14ac:dyDescent="0.3">
      <c r="A41" s="24">
        <v>25</v>
      </c>
      <c r="B41" s="2" t="s">
        <v>131</v>
      </c>
      <c r="C41" s="27" t="s">
        <v>161</v>
      </c>
      <c r="D41" s="33">
        <v>6500</v>
      </c>
      <c r="E41" s="34">
        <v>0</v>
      </c>
      <c r="F41" s="34">
        <v>0</v>
      </c>
      <c r="G41" s="36">
        <v>0</v>
      </c>
      <c r="H41" s="13">
        <v>0</v>
      </c>
      <c r="I41" s="13">
        <v>0</v>
      </c>
      <c r="J41" s="13">
        <v>0</v>
      </c>
      <c r="K41" s="28">
        <f t="shared" si="2"/>
        <v>6500</v>
      </c>
      <c r="L41" s="4">
        <v>250</v>
      </c>
      <c r="M41" s="22">
        <f t="shared" si="3"/>
        <v>6750</v>
      </c>
      <c r="N41" s="12"/>
    </row>
    <row r="42" spans="1:14" s="26" customFormat="1" ht="17.25" x14ac:dyDescent="0.3">
      <c r="A42" s="24">
        <v>26</v>
      </c>
      <c r="B42" s="2" t="s">
        <v>39</v>
      </c>
      <c r="C42" s="27" t="s">
        <v>162</v>
      </c>
      <c r="D42" s="33">
        <v>6500</v>
      </c>
      <c r="E42" s="34">
        <v>0</v>
      </c>
      <c r="F42" s="34">
        <v>0</v>
      </c>
      <c r="G42" s="36">
        <v>0</v>
      </c>
      <c r="H42" s="13">
        <v>0</v>
      </c>
      <c r="I42" s="13">
        <v>0</v>
      </c>
      <c r="J42" s="13">
        <v>0</v>
      </c>
      <c r="K42" s="28">
        <f t="shared" si="2"/>
        <v>6500</v>
      </c>
      <c r="L42" s="4">
        <v>250</v>
      </c>
      <c r="M42" s="22">
        <f t="shared" si="3"/>
        <v>6750</v>
      </c>
      <c r="N42" s="12"/>
    </row>
    <row r="43" spans="1:14" s="26" customFormat="1" ht="17.25" x14ac:dyDescent="0.3">
      <c r="A43" s="24">
        <v>27</v>
      </c>
      <c r="B43" s="2" t="s">
        <v>83</v>
      </c>
      <c r="C43" s="27" t="s">
        <v>209</v>
      </c>
      <c r="D43" s="33">
        <v>14000</v>
      </c>
      <c r="E43" s="34">
        <v>0</v>
      </c>
      <c r="F43" s="34">
        <v>0</v>
      </c>
      <c r="G43" s="36">
        <v>375</v>
      </c>
      <c r="H43" s="13">
        <v>0</v>
      </c>
      <c r="I43" s="13">
        <v>0</v>
      </c>
      <c r="J43" s="13">
        <v>0</v>
      </c>
      <c r="K43" s="28">
        <f t="shared" si="2"/>
        <v>14375</v>
      </c>
      <c r="L43" s="4">
        <v>250</v>
      </c>
      <c r="M43" s="22">
        <f t="shared" si="3"/>
        <v>14625</v>
      </c>
      <c r="N43" s="12"/>
    </row>
    <row r="44" spans="1:14" s="26" customFormat="1" ht="17.25" x14ac:dyDescent="0.3">
      <c r="A44" s="24">
        <v>28</v>
      </c>
      <c r="B44" s="2" t="s">
        <v>129</v>
      </c>
      <c r="C44" s="27" t="s">
        <v>163</v>
      </c>
      <c r="D44" s="13">
        <v>6500</v>
      </c>
      <c r="E44" s="4">
        <v>0</v>
      </c>
      <c r="F44" s="34">
        <v>0</v>
      </c>
      <c r="G44" s="13">
        <v>0</v>
      </c>
      <c r="H44" s="13">
        <v>0</v>
      </c>
      <c r="I44" s="13">
        <v>0</v>
      </c>
      <c r="J44" s="13">
        <v>0</v>
      </c>
      <c r="K44" s="28">
        <f t="shared" si="2"/>
        <v>6500</v>
      </c>
      <c r="L44" s="13">
        <v>250</v>
      </c>
      <c r="M44" s="22">
        <f t="shared" si="3"/>
        <v>6750</v>
      </c>
      <c r="N44" s="12"/>
    </row>
    <row r="45" spans="1:14" s="26" customFormat="1" ht="17.25" x14ac:dyDescent="0.3">
      <c r="A45" s="24">
        <v>29</v>
      </c>
      <c r="B45" s="2" t="s">
        <v>122</v>
      </c>
      <c r="C45" s="27" t="s">
        <v>164</v>
      </c>
      <c r="D45" s="33">
        <v>6500</v>
      </c>
      <c r="E45" s="4">
        <v>0</v>
      </c>
      <c r="F45" s="34">
        <v>0</v>
      </c>
      <c r="G45" s="36">
        <v>0</v>
      </c>
      <c r="H45" s="13">
        <v>0</v>
      </c>
      <c r="I45" s="13">
        <v>0</v>
      </c>
      <c r="J45" s="13">
        <v>0</v>
      </c>
      <c r="K45" s="28">
        <f t="shared" si="2"/>
        <v>6500</v>
      </c>
      <c r="L45" s="4">
        <v>250</v>
      </c>
      <c r="M45" s="22">
        <f t="shared" si="3"/>
        <v>6750</v>
      </c>
      <c r="N45" s="12"/>
    </row>
    <row r="46" spans="1:14" s="26" customFormat="1" ht="17.25" x14ac:dyDescent="0.3">
      <c r="A46" s="24">
        <v>30</v>
      </c>
      <c r="B46" s="2" t="s">
        <v>42</v>
      </c>
      <c r="C46" s="27" t="s">
        <v>105</v>
      </c>
      <c r="D46" s="33">
        <v>14000</v>
      </c>
      <c r="E46" s="4">
        <v>0</v>
      </c>
      <c r="F46" s="34">
        <v>0</v>
      </c>
      <c r="G46" s="36">
        <v>375</v>
      </c>
      <c r="H46" s="13">
        <v>0</v>
      </c>
      <c r="I46" s="13">
        <v>0</v>
      </c>
      <c r="J46" s="13">
        <v>0</v>
      </c>
      <c r="K46" s="28">
        <f t="shared" si="2"/>
        <v>14375</v>
      </c>
      <c r="L46" s="4">
        <v>250</v>
      </c>
      <c r="M46" s="22">
        <f t="shared" si="3"/>
        <v>14625</v>
      </c>
      <c r="N46" s="12"/>
    </row>
    <row r="47" spans="1:14" s="26" customFormat="1" ht="17.25" x14ac:dyDescent="0.3">
      <c r="A47" s="24">
        <v>31</v>
      </c>
      <c r="B47" s="2" t="s">
        <v>40</v>
      </c>
      <c r="C47" s="27" t="s">
        <v>2</v>
      </c>
      <c r="D47" s="33">
        <v>5500</v>
      </c>
      <c r="E47" s="4">
        <v>0</v>
      </c>
      <c r="F47" s="34">
        <v>35</v>
      </c>
      <c r="G47" s="36">
        <v>0</v>
      </c>
      <c r="H47" s="13">
        <v>0</v>
      </c>
      <c r="I47" s="13">
        <v>0</v>
      </c>
      <c r="J47" s="13">
        <v>0</v>
      </c>
      <c r="K47" s="28">
        <f t="shared" si="2"/>
        <v>5535</v>
      </c>
      <c r="L47" s="4">
        <v>250</v>
      </c>
      <c r="M47" s="22">
        <f t="shared" si="3"/>
        <v>5785</v>
      </c>
      <c r="N47" s="12"/>
    </row>
    <row r="48" spans="1:14" s="26" customFormat="1" ht="34.5" x14ac:dyDescent="0.3">
      <c r="A48" s="24">
        <v>32</v>
      </c>
      <c r="B48" s="2" t="s">
        <v>57</v>
      </c>
      <c r="C48" s="27" t="s">
        <v>165</v>
      </c>
      <c r="D48" s="33">
        <v>5000</v>
      </c>
      <c r="E48" s="4">
        <v>0</v>
      </c>
      <c r="F48" s="34">
        <v>0</v>
      </c>
      <c r="G48" s="36">
        <v>0</v>
      </c>
      <c r="H48" s="13">
        <v>0</v>
      </c>
      <c r="I48" s="13">
        <v>0</v>
      </c>
      <c r="J48" s="13">
        <v>0</v>
      </c>
      <c r="K48" s="28">
        <f t="shared" si="2"/>
        <v>5000</v>
      </c>
      <c r="L48" s="4">
        <v>250</v>
      </c>
      <c r="M48" s="22">
        <f t="shared" si="3"/>
        <v>5250</v>
      </c>
      <c r="N48" s="12"/>
    </row>
    <row r="49" spans="1:14" s="26" customFormat="1" ht="17.25" x14ac:dyDescent="0.3">
      <c r="A49" s="24">
        <v>33</v>
      </c>
      <c r="B49" s="2" t="s">
        <v>144</v>
      </c>
      <c r="C49" s="27" t="s">
        <v>145</v>
      </c>
      <c r="D49" s="33">
        <v>10000</v>
      </c>
      <c r="E49" s="4"/>
      <c r="F49" s="34"/>
      <c r="G49" s="36">
        <v>375</v>
      </c>
      <c r="H49" s="13"/>
      <c r="I49" s="13"/>
      <c r="J49" s="13"/>
      <c r="K49" s="28">
        <f t="shared" si="2"/>
        <v>10375</v>
      </c>
      <c r="L49" s="4">
        <v>250</v>
      </c>
      <c r="M49" s="22">
        <f t="shared" si="3"/>
        <v>10625</v>
      </c>
      <c r="N49" s="12"/>
    </row>
    <row r="50" spans="1:14" s="26" customFormat="1" ht="17.25" x14ac:dyDescent="0.3">
      <c r="A50" s="24">
        <v>34</v>
      </c>
      <c r="B50" s="2" t="s">
        <v>41</v>
      </c>
      <c r="C50" s="27" t="s">
        <v>155</v>
      </c>
      <c r="D50" s="33">
        <v>7000</v>
      </c>
      <c r="E50" s="34">
        <v>500</v>
      </c>
      <c r="F50" s="34">
        <v>0</v>
      </c>
      <c r="G50" s="36">
        <v>0</v>
      </c>
      <c r="H50" s="13">
        <v>0</v>
      </c>
      <c r="I50" s="13">
        <v>0</v>
      </c>
      <c r="J50" s="13">
        <v>0</v>
      </c>
      <c r="K50" s="28">
        <f t="shared" si="2"/>
        <v>7500</v>
      </c>
      <c r="L50" s="4">
        <v>250</v>
      </c>
      <c r="M50" s="22">
        <f t="shared" si="3"/>
        <v>7750</v>
      </c>
      <c r="N50" s="12"/>
    </row>
    <row r="51" spans="1:14" s="26" customFormat="1" ht="49.5" x14ac:dyDescent="0.3">
      <c r="A51" s="24">
        <v>35</v>
      </c>
      <c r="B51" s="2" t="s">
        <v>22</v>
      </c>
      <c r="C51" s="27" t="s">
        <v>207</v>
      </c>
      <c r="D51" s="33">
        <v>0</v>
      </c>
      <c r="E51" s="34">
        <v>0</v>
      </c>
      <c r="F51" s="34">
        <v>0</v>
      </c>
      <c r="G51" s="36">
        <v>0</v>
      </c>
      <c r="H51" s="13">
        <v>0</v>
      </c>
      <c r="I51" s="13">
        <v>0</v>
      </c>
      <c r="J51" s="13">
        <v>0</v>
      </c>
      <c r="K51" s="28">
        <f t="shared" si="2"/>
        <v>0</v>
      </c>
      <c r="L51" s="4">
        <v>0</v>
      </c>
      <c r="M51" s="22">
        <f t="shared" si="3"/>
        <v>0</v>
      </c>
      <c r="N51" s="12"/>
    </row>
    <row r="52" spans="1:14" s="26" customFormat="1" ht="33" x14ac:dyDescent="0.3">
      <c r="A52" s="24">
        <v>36</v>
      </c>
      <c r="B52" s="2" t="s">
        <v>96</v>
      </c>
      <c r="C52" s="27" t="s">
        <v>149</v>
      </c>
      <c r="D52" s="33">
        <v>3612.9</v>
      </c>
      <c r="E52" s="34">
        <v>0</v>
      </c>
      <c r="F52" s="34">
        <v>0</v>
      </c>
      <c r="G52" s="36">
        <v>0</v>
      </c>
      <c r="H52" s="13">
        <v>0</v>
      </c>
      <c r="I52" s="13">
        <v>0</v>
      </c>
      <c r="J52" s="13">
        <v>0</v>
      </c>
      <c r="K52" s="28">
        <f t="shared" si="2"/>
        <v>3612.9</v>
      </c>
      <c r="L52" s="4">
        <v>129.03</v>
      </c>
      <c r="M52" s="22">
        <f t="shared" si="3"/>
        <v>3741.9300000000003</v>
      </c>
      <c r="N52" s="12"/>
    </row>
    <row r="53" spans="1:14" s="26" customFormat="1" ht="33" x14ac:dyDescent="0.3">
      <c r="A53" s="24">
        <v>37</v>
      </c>
      <c r="B53" s="2" t="s">
        <v>111</v>
      </c>
      <c r="C53" s="27" t="s">
        <v>191</v>
      </c>
      <c r="D53" s="33">
        <v>7000</v>
      </c>
      <c r="E53" s="34"/>
      <c r="F53" s="34"/>
      <c r="G53" s="36"/>
      <c r="H53" s="13">
        <v>0</v>
      </c>
      <c r="I53" s="13">
        <v>0</v>
      </c>
      <c r="J53" s="13">
        <v>0</v>
      </c>
      <c r="K53" s="28">
        <f t="shared" si="2"/>
        <v>7000</v>
      </c>
      <c r="L53" s="4">
        <v>250</v>
      </c>
      <c r="M53" s="22">
        <f t="shared" si="3"/>
        <v>7250</v>
      </c>
      <c r="N53" s="12"/>
    </row>
    <row r="54" spans="1:14" s="26" customFormat="1" ht="33" x14ac:dyDescent="0.3">
      <c r="A54" s="24">
        <f>A53+1</f>
        <v>38</v>
      </c>
      <c r="B54" s="2" t="s">
        <v>215</v>
      </c>
      <c r="C54" s="27" t="s">
        <v>191</v>
      </c>
      <c r="D54" s="33">
        <v>5500</v>
      </c>
      <c r="E54" s="34"/>
      <c r="F54" s="34"/>
      <c r="G54" s="36"/>
      <c r="H54" s="13">
        <v>0</v>
      </c>
      <c r="I54" s="13">
        <v>0</v>
      </c>
      <c r="J54" s="13">
        <v>0</v>
      </c>
      <c r="K54" s="28">
        <f t="shared" si="2"/>
        <v>5500</v>
      </c>
      <c r="L54" s="4">
        <v>250</v>
      </c>
      <c r="M54" s="22">
        <f t="shared" si="3"/>
        <v>5750</v>
      </c>
      <c r="N54" s="12"/>
    </row>
    <row r="55" spans="1:14" s="26" customFormat="1" ht="33" x14ac:dyDescent="0.3">
      <c r="A55" s="24">
        <f t="shared" ref="A55:A118" si="4">A54+1</f>
        <v>39</v>
      </c>
      <c r="B55" s="2" t="s">
        <v>216</v>
      </c>
      <c r="C55" s="27" t="s">
        <v>191</v>
      </c>
      <c r="D55" s="33">
        <v>7000</v>
      </c>
      <c r="E55" s="34">
        <v>1000</v>
      </c>
      <c r="F55" s="34"/>
      <c r="G55" s="36"/>
      <c r="H55" s="13">
        <v>0</v>
      </c>
      <c r="I55" s="13">
        <v>0</v>
      </c>
      <c r="J55" s="13">
        <v>0</v>
      </c>
      <c r="K55" s="28">
        <f t="shared" si="2"/>
        <v>8000</v>
      </c>
      <c r="L55" s="4">
        <v>250</v>
      </c>
      <c r="M55" s="22">
        <f t="shared" si="3"/>
        <v>8250</v>
      </c>
      <c r="N55" s="12"/>
    </row>
    <row r="56" spans="1:14" s="26" customFormat="1" ht="33" x14ac:dyDescent="0.3">
      <c r="A56" s="24">
        <f t="shared" si="4"/>
        <v>40</v>
      </c>
      <c r="B56" s="2" t="s">
        <v>113</v>
      </c>
      <c r="C56" s="27" t="s">
        <v>185</v>
      </c>
      <c r="D56" s="33">
        <v>5000</v>
      </c>
      <c r="E56" s="34">
        <v>0</v>
      </c>
      <c r="F56" s="41">
        <v>35</v>
      </c>
      <c r="G56" s="36">
        <v>0</v>
      </c>
      <c r="H56" s="13">
        <v>0</v>
      </c>
      <c r="I56" s="13">
        <v>0</v>
      </c>
      <c r="J56" s="13">
        <v>0</v>
      </c>
      <c r="K56" s="28">
        <f t="shared" si="2"/>
        <v>5035</v>
      </c>
      <c r="L56" s="4">
        <v>250</v>
      </c>
      <c r="M56" s="22">
        <f t="shared" si="3"/>
        <v>5285</v>
      </c>
      <c r="N56" s="12"/>
    </row>
    <row r="57" spans="1:14" s="26" customFormat="1" ht="33" x14ac:dyDescent="0.3">
      <c r="A57" s="24">
        <f t="shared" si="4"/>
        <v>41</v>
      </c>
      <c r="B57" s="2" t="s">
        <v>119</v>
      </c>
      <c r="C57" s="27" t="s">
        <v>192</v>
      </c>
      <c r="D57" s="13">
        <v>10000</v>
      </c>
      <c r="E57" s="34">
        <v>0</v>
      </c>
      <c r="F57" s="34">
        <v>0</v>
      </c>
      <c r="G57" s="13">
        <v>375</v>
      </c>
      <c r="H57" s="13">
        <v>0</v>
      </c>
      <c r="I57" s="13">
        <v>0</v>
      </c>
      <c r="J57" s="13">
        <v>0</v>
      </c>
      <c r="K57" s="28">
        <f t="shared" si="2"/>
        <v>10375</v>
      </c>
      <c r="L57" s="13">
        <v>250</v>
      </c>
      <c r="M57" s="22">
        <f t="shared" si="3"/>
        <v>10625</v>
      </c>
      <c r="N57" s="12"/>
    </row>
    <row r="58" spans="1:14" s="26" customFormat="1" ht="17.25" x14ac:dyDescent="0.3">
      <c r="A58" s="24">
        <f t="shared" si="4"/>
        <v>42</v>
      </c>
      <c r="B58" s="2" t="s">
        <v>118</v>
      </c>
      <c r="C58" s="27" t="s">
        <v>153</v>
      </c>
      <c r="D58" s="13">
        <v>6500</v>
      </c>
      <c r="E58" s="34">
        <v>0</v>
      </c>
      <c r="F58" s="34">
        <v>0</v>
      </c>
      <c r="G58" s="13">
        <v>0</v>
      </c>
      <c r="H58" s="13">
        <v>0</v>
      </c>
      <c r="I58" s="13">
        <v>0</v>
      </c>
      <c r="J58" s="13">
        <v>0</v>
      </c>
      <c r="K58" s="28">
        <f t="shared" si="2"/>
        <v>6500</v>
      </c>
      <c r="L58" s="13">
        <v>250</v>
      </c>
      <c r="M58" s="22">
        <f t="shared" si="3"/>
        <v>6750</v>
      </c>
      <c r="N58" s="12"/>
    </row>
    <row r="59" spans="1:14" s="26" customFormat="1" ht="17.25" x14ac:dyDescent="0.3">
      <c r="A59" s="24">
        <f t="shared" si="4"/>
        <v>43</v>
      </c>
      <c r="B59" s="2" t="s">
        <v>43</v>
      </c>
      <c r="C59" s="27" t="s">
        <v>167</v>
      </c>
      <c r="D59" s="33">
        <v>7000</v>
      </c>
      <c r="E59" s="34">
        <v>0</v>
      </c>
      <c r="F59" s="34">
        <v>35</v>
      </c>
      <c r="G59" s="36">
        <v>0</v>
      </c>
      <c r="H59" s="13">
        <v>0</v>
      </c>
      <c r="I59" s="13">
        <v>0</v>
      </c>
      <c r="J59" s="13">
        <v>0</v>
      </c>
      <c r="K59" s="28">
        <f t="shared" si="2"/>
        <v>7035</v>
      </c>
      <c r="L59" s="4">
        <v>250</v>
      </c>
      <c r="M59" s="22">
        <f t="shared" si="3"/>
        <v>7285</v>
      </c>
      <c r="N59" s="12"/>
    </row>
    <row r="60" spans="1:14" s="26" customFormat="1" ht="48" customHeight="1" x14ac:dyDescent="0.3">
      <c r="A60" s="24">
        <f t="shared" si="4"/>
        <v>44</v>
      </c>
      <c r="B60" s="2" t="s">
        <v>117</v>
      </c>
      <c r="C60" s="42" t="s">
        <v>168</v>
      </c>
      <c r="D60" s="33">
        <v>10000</v>
      </c>
      <c r="E60" s="34">
        <v>0</v>
      </c>
      <c r="F60" s="34">
        <v>0</v>
      </c>
      <c r="G60" s="36">
        <v>375</v>
      </c>
      <c r="H60" s="13">
        <v>0</v>
      </c>
      <c r="I60" s="13">
        <v>0</v>
      </c>
      <c r="J60" s="13">
        <v>0</v>
      </c>
      <c r="K60" s="28">
        <f t="shared" si="2"/>
        <v>10375</v>
      </c>
      <c r="L60" s="4">
        <v>250</v>
      </c>
      <c r="M60" s="22">
        <f t="shared" si="3"/>
        <v>10625</v>
      </c>
      <c r="N60" s="12"/>
    </row>
    <row r="61" spans="1:14" s="26" customFormat="1" ht="52.5" customHeight="1" x14ac:dyDescent="0.3">
      <c r="A61" s="24">
        <f t="shared" si="4"/>
        <v>45</v>
      </c>
      <c r="B61" s="2" t="s">
        <v>137</v>
      </c>
      <c r="C61" s="42" t="s">
        <v>148</v>
      </c>
      <c r="D61" s="33">
        <v>2580.65</v>
      </c>
      <c r="E61" s="34"/>
      <c r="F61" s="34"/>
      <c r="G61" s="36"/>
      <c r="H61" s="13">
        <v>0</v>
      </c>
      <c r="I61" s="13">
        <v>0</v>
      </c>
      <c r="J61" s="13">
        <v>0</v>
      </c>
      <c r="K61" s="28">
        <f t="shared" si="2"/>
        <v>2580.65</v>
      </c>
      <c r="L61" s="4">
        <v>129.03</v>
      </c>
      <c r="M61" s="22">
        <f t="shared" si="3"/>
        <v>2709.6800000000003</v>
      </c>
      <c r="N61" s="12"/>
    </row>
    <row r="62" spans="1:14" s="26" customFormat="1" ht="17.25" x14ac:dyDescent="0.3">
      <c r="A62" s="24">
        <f t="shared" si="4"/>
        <v>46</v>
      </c>
      <c r="B62" s="2" t="s">
        <v>128</v>
      </c>
      <c r="C62" s="27" t="s">
        <v>210</v>
      </c>
      <c r="D62" s="13">
        <v>7250</v>
      </c>
      <c r="E62" s="38">
        <v>0</v>
      </c>
      <c r="F62" s="34">
        <v>0</v>
      </c>
      <c r="G62" s="13">
        <v>375</v>
      </c>
      <c r="H62" s="13">
        <v>0</v>
      </c>
      <c r="I62" s="13">
        <v>0</v>
      </c>
      <c r="J62" s="13">
        <v>0</v>
      </c>
      <c r="K62" s="28">
        <f t="shared" si="2"/>
        <v>7625</v>
      </c>
      <c r="L62" s="13">
        <v>250</v>
      </c>
      <c r="M62" s="22">
        <f t="shared" si="3"/>
        <v>7875</v>
      </c>
      <c r="N62" s="12"/>
    </row>
    <row r="63" spans="1:14" s="26" customFormat="1" ht="17.25" x14ac:dyDescent="0.3">
      <c r="A63" s="24">
        <f t="shared" si="4"/>
        <v>47</v>
      </c>
      <c r="B63" s="2" t="s">
        <v>44</v>
      </c>
      <c r="C63" s="27" t="s">
        <v>169</v>
      </c>
      <c r="D63" s="33">
        <v>7250</v>
      </c>
      <c r="E63" s="34">
        <v>500</v>
      </c>
      <c r="F63" s="34">
        <v>0</v>
      </c>
      <c r="G63" s="36">
        <v>375</v>
      </c>
      <c r="H63" s="13">
        <v>0</v>
      </c>
      <c r="I63" s="13">
        <v>0</v>
      </c>
      <c r="J63" s="13">
        <v>0</v>
      </c>
      <c r="K63" s="28">
        <f t="shared" si="2"/>
        <v>8125</v>
      </c>
      <c r="L63" s="4">
        <v>250</v>
      </c>
      <c r="M63" s="22">
        <f t="shared" si="3"/>
        <v>8375</v>
      </c>
      <c r="N63" s="12"/>
    </row>
    <row r="64" spans="1:14" s="26" customFormat="1" x14ac:dyDescent="0.3">
      <c r="A64" s="24">
        <f t="shared" si="4"/>
        <v>48</v>
      </c>
      <c r="B64" s="26" t="s">
        <v>139</v>
      </c>
      <c r="C64" s="27" t="s">
        <v>170</v>
      </c>
      <c r="D64" s="33">
        <v>7250</v>
      </c>
      <c r="E64" s="34">
        <v>0</v>
      </c>
      <c r="F64" s="34">
        <v>0</v>
      </c>
      <c r="G64" s="39">
        <v>375</v>
      </c>
      <c r="H64" s="13">
        <v>0</v>
      </c>
      <c r="I64" s="13">
        <v>0</v>
      </c>
      <c r="J64" s="13">
        <v>0</v>
      </c>
      <c r="K64" s="28">
        <f t="shared" si="2"/>
        <v>7625</v>
      </c>
      <c r="L64" s="4">
        <v>250</v>
      </c>
      <c r="M64" s="22">
        <f t="shared" si="3"/>
        <v>7875</v>
      </c>
      <c r="N64" s="12"/>
    </row>
    <row r="65" spans="1:14" s="26" customFormat="1" x14ac:dyDescent="0.3">
      <c r="A65" s="24">
        <f t="shared" si="4"/>
        <v>49</v>
      </c>
      <c r="B65" s="29" t="s">
        <v>45</v>
      </c>
      <c r="C65" s="27" t="s">
        <v>172</v>
      </c>
      <c r="D65" s="33">
        <v>7250</v>
      </c>
      <c r="E65" s="34">
        <v>500</v>
      </c>
      <c r="F65" s="34">
        <v>0</v>
      </c>
      <c r="G65" s="36">
        <v>375</v>
      </c>
      <c r="H65" s="13">
        <v>0</v>
      </c>
      <c r="I65" s="13">
        <v>0</v>
      </c>
      <c r="J65" s="13">
        <v>0</v>
      </c>
      <c r="K65" s="28">
        <f t="shared" si="2"/>
        <v>8125</v>
      </c>
      <c r="L65" s="4">
        <v>250</v>
      </c>
      <c r="M65" s="22">
        <f t="shared" si="3"/>
        <v>8375</v>
      </c>
      <c r="N65" s="12"/>
    </row>
    <row r="66" spans="1:14" s="26" customFormat="1" ht="17.25" x14ac:dyDescent="0.3">
      <c r="A66" s="24">
        <f t="shared" si="4"/>
        <v>50</v>
      </c>
      <c r="B66" s="2" t="s">
        <v>22</v>
      </c>
      <c r="C66" s="27" t="s">
        <v>193</v>
      </c>
      <c r="D66" s="33">
        <v>0</v>
      </c>
      <c r="E66" s="34"/>
      <c r="F66" s="34">
        <v>0</v>
      </c>
      <c r="G66" s="36">
        <v>0</v>
      </c>
      <c r="H66" s="13">
        <v>0</v>
      </c>
      <c r="I66" s="13">
        <v>0</v>
      </c>
      <c r="J66" s="13">
        <v>0</v>
      </c>
      <c r="K66" s="28">
        <f t="shared" si="2"/>
        <v>0</v>
      </c>
      <c r="L66" s="4">
        <v>0</v>
      </c>
      <c r="M66" s="22">
        <f t="shared" si="3"/>
        <v>0</v>
      </c>
      <c r="N66" s="12"/>
    </row>
    <row r="67" spans="1:14" s="26" customFormat="1" ht="17.25" x14ac:dyDescent="0.3">
      <c r="A67" s="24">
        <f t="shared" si="4"/>
        <v>51</v>
      </c>
      <c r="B67" s="2" t="s">
        <v>46</v>
      </c>
      <c r="C67" s="27" t="s">
        <v>173</v>
      </c>
      <c r="D67" s="33">
        <v>7250</v>
      </c>
      <c r="E67" s="34">
        <v>500</v>
      </c>
      <c r="F67" s="34">
        <v>0</v>
      </c>
      <c r="G67" s="36">
        <v>375</v>
      </c>
      <c r="H67" s="13">
        <v>0</v>
      </c>
      <c r="I67" s="13">
        <v>0</v>
      </c>
      <c r="J67" s="13">
        <v>0</v>
      </c>
      <c r="K67" s="28">
        <f t="shared" si="2"/>
        <v>8125</v>
      </c>
      <c r="L67" s="4">
        <v>250</v>
      </c>
      <c r="M67" s="22">
        <f t="shared" si="3"/>
        <v>8375</v>
      </c>
      <c r="N67" s="12"/>
    </row>
    <row r="68" spans="1:14" s="26" customFormat="1" ht="17.25" x14ac:dyDescent="0.3">
      <c r="A68" s="24">
        <f t="shared" si="4"/>
        <v>52</v>
      </c>
      <c r="B68" s="2" t="s">
        <v>22</v>
      </c>
      <c r="C68" s="27" t="s">
        <v>194</v>
      </c>
      <c r="D68" s="13">
        <v>0</v>
      </c>
      <c r="E68" s="38">
        <v>0</v>
      </c>
      <c r="F68" s="34">
        <v>0</v>
      </c>
      <c r="G68" s="13">
        <v>0</v>
      </c>
      <c r="H68" s="13">
        <v>0</v>
      </c>
      <c r="I68" s="13">
        <v>0</v>
      </c>
      <c r="J68" s="13">
        <v>0</v>
      </c>
      <c r="K68" s="28">
        <f t="shared" si="2"/>
        <v>0</v>
      </c>
      <c r="L68" s="13">
        <v>0</v>
      </c>
      <c r="M68" s="22">
        <f t="shared" si="3"/>
        <v>0</v>
      </c>
      <c r="N68" s="12"/>
    </row>
    <row r="69" spans="1:14" s="26" customFormat="1" ht="17.25" x14ac:dyDescent="0.3">
      <c r="A69" s="24">
        <f t="shared" si="4"/>
        <v>53</v>
      </c>
      <c r="B69" s="2" t="s">
        <v>47</v>
      </c>
      <c r="C69" s="27" t="s">
        <v>174</v>
      </c>
      <c r="D69" s="33">
        <v>7000</v>
      </c>
      <c r="E69" s="34">
        <v>500</v>
      </c>
      <c r="F69" s="40">
        <v>35</v>
      </c>
      <c r="G69" s="28">
        <v>0</v>
      </c>
      <c r="H69" s="13">
        <v>0</v>
      </c>
      <c r="I69" s="13">
        <v>0</v>
      </c>
      <c r="J69" s="13">
        <v>0</v>
      </c>
      <c r="K69" s="28">
        <f t="shared" si="2"/>
        <v>7535</v>
      </c>
      <c r="L69" s="4">
        <v>250</v>
      </c>
      <c r="M69" s="22">
        <f t="shared" si="3"/>
        <v>7785</v>
      </c>
      <c r="N69" s="12"/>
    </row>
    <row r="70" spans="1:14" s="26" customFormat="1" ht="17.25" x14ac:dyDescent="0.3">
      <c r="A70" s="24">
        <f t="shared" si="4"/>
        <v>54</v>
      </c>
      <c r="B70" s="2" t="s">
        <v>98</v>
      </c>
      <c r="C70" s="27" t="s">
        <v>175</v>
      </c>
      <c r="D70" s="33">
        <v>7250</v>
      </c>
      <c r="E70" s="34">
        <v>0</v>
      </c>
      <c r="F70" s="34">
        <v>0</v>
      </c>
      <c r="G70" s="36">
        <v>375</v>
      </c>
      <c r="H70" s="13">
        <v>0</v>
      </c>
      <c r="I70" s="13">
        <v>0</v>
      </c>
      <c r="J70" s="13">
        <v>0</v>
      </c>
      <c r="K70" s="28">
        <f t="shared" ref="K70:K85" si="5">D70+E70+F70+G70</f>
        <v>7625</v>
      </c>
      <c r="L70" s="4">
        <v>250</v>
      </c>
      <c r="M70" s="22">
        <f t="shared" si="3"/>
        <v>7875</v>
      </c>
      <c r="N70" s="12"/>
    </row>
    <row r="71" spans="1:14" s="26" customFormat="1" ht="33" x14ac:dyDescent="0.3">
      <c r="A71" s="24">
        <f t="shared" si="4"/>
        <v>55</v>
      </c>
      <c r="B71" s="2" t="s">
        <v>48</v>
      </c>
      <c r="C71" s="27" t="s">
        <v>176</v>
      </c>
      <c r="D71" s="33">
        <v>7000</v>
      </c>
      <c r="E71" s="34">
        <v>0</v>
      </c>
      <c r="F71" s="34">
        <v>35</v>
      </c>
      <c r="G71" s="36">
        <v>0</v>
      </c>
      <c r="H71" s="13">
        <v>0</v>
      </c>
      <c r="I71" s="13">
        <v>0</v>
      </c>
      <c r="J71" s="13">
        <v>0</v>
      </c>
      <c r="K71" s="28">
        <f t="shared" si="5"/>
        <v>7035</v>
      </c>
      <c r="L71" s="4">
        <v>250</v>
      </c>
      <c r="M71" s="22">
        <f t="shared" si="3"/>
        <v>7285</v>
      </c>
      <c r="N71" s="12"/>
    </row>
    <row r="72" spans="1:14" s="26" customFormat="1" ht="17.25" x14ac:dyDescent="0.3">
      <c r="A72" s="24">
        <f t="shared" si="4"/>
        <v>56</v>
      </c>
      <c r="B72" s="2" t="s">
        <v>49</v>
      </c>
      <c r="C72" s="44" t="s">
        <v>177</v>
      </c>
      <c r="D72" s="33">
        <v>7250</v>
      </c>
      <c r="E72" s="34">
        <v>0</v>
      </c>
      <c r="F72" s="34">
        <v>0</v>
      </c>
      <c r="G72" s="36">
        <v>375</v>
      </c>
      <c r="H72" s="13">
        <v>0</v>
      </c>
      <c r="I72" s="13">
        <v>0</v>
      </c>
      <c r="J72" s="13">
        <v>0</v>
      </c>
      <c r="K72" s="28">
        <f t="shared" si="5"/>
        <v>7625</v>
      </c>
      <c r="L72" s="4">
        <v>250</v>
      </c>
      <c r="M72" s="22">
        <f t="shared" si="3"/>
        <v>7875</v>
      </c>
      <c r="N72" s="12"/>
    </row>
    <row r="73" spans="1:14" s="26" customFormat="1" ht="17.25" x14ac:dyDescent="0.3">
      <c r="A73" s="24">
        <f t="shared" si="4"/>
        <v>57</v>
      </c>
      <c r="B73" s="2" t="s">
        <v>50</v>
      </c>
      <c r="C73" s="27" t="s">
        <v>178</v>
      </c>
      <c r="D73" s="33">
        <v>7000</v>
      </c>
      <c r="E73" s="34">
        <v>0</v>
      </c>
      <c r="F73" s="34">
        <v>35</v>
      </c>
      <c r="G73" s="36">
        <v>0</v>
      </c>
      <c r="H73" s="13">
        <v>0</v>
      </c>
      <c r="I73" s="13">
        <v>0</v>
      </c>
      <c r="J73" s="13">
        <v>0</v>
      </c>
      <c r="K73" s="28">
        <f t="shared" si="5"/>
        <v>7035</v>
      </c>
      <c r="L73" s="4">
        <v>250</v>
      </c>
      <c r="M73" s="22">
        <f t="shared" si="3"/>
        <v>7285</v>
      </c>
      <c r="N73" s="12"/>
    </row>
    <row r="74" spans="1:14" s="26" customFormat="1" ht="17.25" x14ac:dyDescent="0.3">
      <c r="A74" s="24">
        <f t="shared" si="4"/>
        <v>58</v>
      </c>
      <c r="B74" s="2" t="s">
        <v>51</v>
      </c>
      <c r="C74" s="27" t="s">
        <v>195</v>
      </c>
      <c r="D74" s="33">
        <v>7250</v>
      </c>
      <c r="E74" s="34">
        <v>0</v>
      </c>
      <c r="F74" s="34">
        <v>0</v>
      </c>
      <c r="G74" s="36">
        <v>375</v>
      </c>
      <c r="H74" s="13">
        <v>0</v>
      </c>
      <c r="I74" s="13">
        <v>0</v>
      </c>
      <c r="J74" s="13">
        <v>0</v>
      </c>
      <c r="K74" s="28">
        <f t="shared" si="5"/>
        <v>7625</v>
      </c>
      <c r="L74" s="4">
        <v>250</v>
      </c>
      <c r="M74" s="22">
        <f t="shared" si="3"/>
        <v>7875</v>
      </c>
      <c r="N74" s="12"/>
    </row>
    <row r="75" spans="1:14" s="26" customFormat="1" ht="33" x14ac:dyDescent="0.3">
      <c r="A75" s="24">
        <f t="shared" si="4"/>
        <v>59</v>
      </c>
      <c r="B75" s="2" t="s">
        <v>52</v>
      </c>
      <c r="C75" s="27" t="s">
        <v>179</v>
      </c>
      <c r="D75" s="33">
        <v>7000</v>
      </c>
      <c r="E75" s="34">
        <v>500</v>
      </c>
      <c r="F75" s="41">
        <v>35</v>
      </c>
      <c r="G75" s="36">
        <v>0</v>
      </c>
      <c r="H75" s="13">
        <v>0</v>
      </c>
      <c r="I75" s="13">
        <v>0</v>
      </c>
      <c r="J75" s="13">
        <v>0</v>
      </c>
      <c r="K75" s="28">
        <f t="shared" si="5"/>
        <v>7535</v>
      </c>
      <c r="L75" s="4">
        <v>250</v>
      </c>
      <c r="M75" s="22">
        <f t="shared" si="3"/>
        <v>7785</v>
      </c>
      <c r="N75" s="12"/>
    </row>
    <row r="76" spans="1:14" s="26" customFormat="1" ht="17.25" x14ac:dyDescent="0.3">
      <c r="A76" s="24">
        <f t="shared" si="4"/>
        <v>60</v>
      </c>
      <c r="B76" s="2" t="s">
        <v>53</v>
      </c>
      <c r="C76" s="27" t="s">
        <v>196</v>
      </c>
      <c r="D76" s="33">
        <v>7250</v>
      </c>
      <c r="E76" s="34">
        <v>0</v>
      </c>
      <c r="F76" s="34">
        <v>0</v>
      </c>
      <c r="G76" s="36">
        <v>375</v>
      </c>
      <c r="H76" s="13">
        <v>0</v>
      </c>
      <c r="I76" s="13">
        <v>0</v>
      </c>
      <c r="J76" s="13">
        <v>0</v>
      </c>
      <c r="K76" s="28">
        <f t="shared" si="5"/>
        <v>7625</v>
      </c>
      <c r="L76" s="4">
        <v>250</v>
      </c>
      <c r="M76" s="22">
        <f t="shared" si="3"/>
        <v>7875</v>
      </c>
      <c r="N76" s="12"/>
    </row>
    <row r="77" spans="1:14" s="26" customFormat="1" ht="33" x14ac:dyDescent="0.3">
      <c r="A77" s="24">
        <f t="shared" si="4"/>
        <v>61</v>
      </c>
      <c r="B77" s="2" t="s">
        <v>54</v>
      </c>
      <c r="C77" s="27" t="s">
        <v>180</v>
      </c>
      <c r="D77" s="33">
        <v>7000</v>
      </c>
      <c r="E77" s="34">
        <v>0</v>
      </c>
      <c r="F77" s="34">
        <v>35</v>
      </c>
      <c r="G77" s="36">
        <v>0</v>
      </c>
      <c r="H77" s="13">
        <v>0</v>
      </c>
      <c r="I77" s="13">
        <v>0</v>
      </c>
      <c r="J77" s="13">
        <v>0</v>
      </c>
      <c r="K77" s="28">
        <f t="shared" si="5"/>
        <v>7035</v>
      </c>
      <c r="L77" s="4">
        <v>250</v>
      </c>
      <c r="M77" s="22">
        <f t="shared" si="3"/>
        <v>7285</v>
      </c>
      <c r="N77" s="12"/>
    </row>
    <row r="78" spans="1:14" s="26" customFormat="1" ht="17.25" x14ac:dyDescent="0.3">
      <c r="A78" s="24">
        <f t="shared" si="4"/>
        <v>62</v>
      </c>
      <c r="B78" s="2" t="s">
        <v>84</v>
      </c>
      <c r="C78" s="27" t="s">
        <v>181</v>
      </c>
      <c r="D78" s="33">
        <v>7250</v>
      </c>
      <c r="E78" s="34">
        <v>0</v>
      </c>
      <c r="F78" s="34">
        <v>0</v>
      </c>
      <c r="G78" s="36">
        <v>375</v>
      </c>
      <c r="H78" s="13">
        <v>0</v>
      </c>
      <c r="I78" s="13">
        <v>0</v>
      </c>
      <c r="J78" s="13">
        <v>0</v>
      </c>
      <c r="K78" s="28">
        <f t="shared" si="5"/>
        <v>7625</v>
      </c>
      <c r="L78" s="4">
        <v>250</v>
      </c>
      <c r="M78" s="22">
        <f t="shared" si="3"/>
        <v>7875</v>
      </c>
      <c r="N78" s="12"/>
    </row>
    <row r="79" spans="1:14" s="26" customFormat="1" ht="19.5" customHeight="1" x14ac:dyDescent="0.3">
      <c r="A79" s="24">
        <f t="shared" si="4"/>
        <v>63</v>
      </c>
      <c r="B79" s="2" t="s">
        <v>55</v>
      </c>
      <c r="C79" s="45" t="s">
        <v>182</v>
      </c>
      <c r="D79" s="33">
        <v>7000</v>
      </c>
      <c r="E79" s="34">
        <v>0</v>
      </c>
      <c r="F79" s="34">
        <v>0</v>
      </c>
      <c r="G79" s="28">
        <v>0</v>
      </c>
      <c r="H79" s="13">
        <v>0</v>
      </c>
      <c r="I79" s="13">
        <v>0</v>
      </c>
      <c r="J79" s="13">
        <v>0</v>
      </c>
      <c r="K79" s="28">
        <f t="shared" si="5"/>
        <v>7000</v>
      </c>
      <c r="L79" s="4">
        <v>250</v>
      </c>
      <c r="M79" s="22">
        <f t="shared" si="3"/>
        <v>7250</v>
      </c>
      <c r="N79" s="12"/>
    </row>
    <row r="80" spans="1:14" s="26" customFormat="1" ht="17.25" x14ac:dyDescent="0.3">
      <c r="A80" s="24">
        <f t="shared" si="4"/>
        <v>64</v>
      </c>
      <c r="B80" s="2" t="s">
        <v>136</v>
      </c>
      <c r="C80" s="27" t="s">
        <v>197</v>
      </c>
      <c r="D80" s="13">
        <v>7250</v>
      </c>
      <c r="E80" s="34">
        <v>0</v>
      </c>
      <c r="F80" s="34">
        <v>0</v>
      </c>
      <c r="G80" s="13">
        <v>375</v>
      </c>
      <c r="H80" s="13">
        <v>0</v>
      </c>
      <c r="I80" s="13">
        <v>0</v>
      </c>
      <c r="J80" s="13">
        <v>0</v>
      </c>
      <c r="K80" s="28">
        <f t="shared" si="5"/>
        <v>7625</v>
      </c>
      <c r="L80" s="13">
        <v>250</v>
      </c>
      <c r="M80" s="22">
        <f t="shared" si="3"/>
        <v>7875</v>
      </c>
      <c r="N80" s="12"/>
    </row>
    <row r="81" spans="1:14" s="26" customFormat="1" ht="17.25" x14ac:dyDescent="0.3">
      <c r="A81" s="24">
        <f t="shared" si="4"/>
        <v>65</v>
      </c>
      <c r="B81" s="2" t="s">
        <v>56</v>
      </c>
      <c r="C81" s="27" t="s">
        <v>184</v>
      </c>
      <c r="D81" s="46">
        <v>7000</v>
      </c>
      <c r="E81" s="34">
        <v>0</v>
      </c>
      <c r="F81" s="47">
        <v>35</v>
      </c>
      <c r="G81" s="28">
        <v>0</v>
      </c>
      <c r="H81" s="13">
        <v>0</v>
      </c>
      <c r="I81" s="13">
        <v>0</v>
      </c>
      <c r="J81" s="13">
        <v>0</v>
      </c>
      <c r="K81" s="28">
        <f t="shared" si="5"/>
        <v>7035</v>
      </c>
      <c r="L81" s="4">
        <v>250</v>
      </c>
      <c r="M81" s="22">
        <f t="shared" si="3"/>
        <v>7285</v>
      </c>
      <c r="N81" s="12"/>
    </row>
    <row r="82" spans="1:14" s="26" customFormat="1" ht="17.25" x14ac:dyDescent="0.3">
      <c r="A82" s="24">
        <f t="shared" si="4"/>
        <v>66</v>
      </c>
      <c r="B82" s="2" t="s">
        <v>138</v>
      </c>
      <c r="C82" s="27" t="s">
        <v>171</v>
      </c>
      <c r="D82" s="68">
        <v>7250</v>
      </c>
      <c r="E82" s="34"/>
      <c r="F82" s="69"/>
      <c r="G82" s="28">
        <v>375</v>
      </c>
      <c r="H82" s="13">
        <v>0</v>
      </c>
      <c r="I82" s="13">
        <v>0</v>
      </c>
      <c r="J82" s="13">
        <v>0</v>
      </c>
      <c r="K82" s="28">
        <f t="shared" si="5"/>
        <v>7625</v>
      </c>
      <c r="L82" s="4">
        <v>250</v>
      </c>
      <c r="M82" s="22">
        <f t="shared" si="3"/>
        <v>7875</v>
      </c>
      <c r="N82" s="12"/>
    </row>
    <row r="83" spans="1:14" s="26" customFormat="1" ht="17.25" x14ac:dyDescent="0.3">
      <c r="A83" s="24">
        <f t="shared" si="4"/>
        <v>67</v>
      </c>
      <c r="B83" s="2" t="s">
        <v>116</v>
      </c>
      <c r="C83" s="27" t="s">
        <v>183</v>
      </c>
      <c r="D83" s="68">
        <v>7250</v>
      </c>
      <c r="E83" s="34">
        <v>0</v>
      </c>
      <c r="F83" s="69">
        <v>0</v>
      </c>
      <c r="G83" s="28">
        <v>375</v>
      </c>
      <c r="H83" s="13">
        <v>0</v>
      </c>
      <c r="I83" s="13">
        <v>0</v>
      </c>
      <c r="J83" s="13">
        <v>0</v>
      </c>
      <c r="K83" s="28">
        <f t="shared" si="5"/>
        <v>7625</v>
      </c>
      <c r="L83" s="4">
        <v>250</v>
      </c>
      <c r="M83" s="22">
        <f t="shared" si="3"/>
        <v>7875</v>
      </c>
      <c r="N83" s="12"/>
    </row>
    <row r="84" spans="1:14" s="26" customFormat="1" ht="33" x14ac:dyDescent="0.3">
      <c r="A84" s="24">
        <f t="shared" si="4"/>
        <v>68</v>
      </c>
      <c r="B84" s="2" t="s">
        <v>85</v>
      </c>
      <c r="C84" s="27" t="s">
        <v>185</v>
      </c>
      <c r="D84" s="33">
        <v>5000</v>
      </c>
      <c r="E84" s="34">
        <v>0</v>
      </c>
      <c r="F84" s="34">
        <v>0</v>
      </c>
      <c r="G84" s="36">
        <v>0</v>
      </c>
      <c r="H84" s="13">
        <v>0</v>
      </c>
      <c r="I84" s="13">
        <v>0</v>
      </c>
      <c r="J84" s="13">
        <v>0</v>
      </c>
      <c r="K84" s="28">
        <f t="shared" si="5"/>
        <v>5000</v>
      </c>
      <c r="L84" s="4">
        <v>250</v>
      </c>
      <c r="M84" s="22">
        <f t="shared" si="3"/>
        <v>5250</v>
      </c>
      <c r="N84" s="12"/>
    </row>
    <row r="85" spans="1:14" s="26" customFormat="1" ht="49.5" x14ac:dyDescent="0.3">
      <c r="A85" s="24">
        <f t="shared" si="4"/>
        <v>69</v>
      </c>
      <c r="B85" s="2" t="s">
        <v>140</v>
      </c>
      <c r="C85" s="27" t="s">
        <v>166</v>
      </c>
      <c r="D85" s="33">
        <v>5000</v>
      </c>
      <c r="E85" s="34"/>
      <c r="F85" s="34">
        <v>0</v>
      </c>
      <c r="G85" s="36">
        <v>0</v>
      </c>
      <c r="H85" s="13">
        <v>0</v>
      </c>
      <c r="I85" s="13">
        <v>0</v>
      </c>
      <c r="J85" s="13">
        <v>0</v>
      </c>
      <c r="K85" s="28">
        <f t="shared" si="5"/>
        <v>5000</v>
      </c>
      <c r="L85" s="4">
        <v>250</v>
      </c>
      <c r="M85" s="22">
        <f t="shared" si="3"/>
        <v>5250</v>
      </c>
      <c r="N85" s="12"/>
    </row>
    <row r="86" spans="1:14" s="26" customFormat="1" ht="34.5" x14ac:dyDescent="0.3">
      <c r="A86" s="24">
        <f t="shared" si="4"/>
        <v>70</v>
      </c>
      <c r="B86" s="2" t="s">
        <v>127</v>
      </c>
      <c r="C86" s="27" t="s">
        <v>3</v>
      </c>
      <c r="D86" s="33">
        <v>8500</v>
      </c>
      <c r="E86" s="34">
        <v>0</v>
      </c>
      <c r="F86" s="34">
        <v>0</v>
      </c>
      <c r="G86" s="36">
        <v>375</v>
      </c>
      <c r="H86" s="13">
        <v>0</v>
      </c>
      <c r="I86" s="13">
        <v>0</v>
      </c>
      <c r="J86" s="13">
        <v>0</v>
      </c>
      <c r="K86" s="28">
        <f t="shared" ref="K86:K93" si="6">D86+E86+F86+G86</f>
        <v>8875</v>
      </c>
      <c r="L86" s="4">
        <v>250</v>
      </c>
      <c r="M86" s="22">
        <f t="shared" si="3"/>
        <v>9125</v>
      </c>
      <c r="N86" s="12"/>
    </row>
    <row r="87" spans="1:14" s="26" customFormat="1" ht="33.75" customHeight="1" x14ac:dyDescent="0.3">
      <c r="A87" s="24">
        <f t="shared" si="4"/>
        <v>71</v>
      </c>
      <c r="B87" s="2" t="s">
        <v>93</v>
      </c>
      <c r="C87" s="27" t="s">
        <v>213</v>
      </c>
      <c r="D87" s="33">
        <v>10000</v>
      </c>
      <c r="E87" s="34">
        <v>0</v>
      </c>
      <c r="F87" s="34">
        <v>0</v>
      </c>
      <c r="G87" s="36">
        <v>375</v>
      </c>
      <c r="H87" s="13">
        <v>0</v>
      </c>
      <c r="I87" s="13">
        <v>0</v>
      </c>
      <c r="J87" s="13">
        <v>0</v>
      </c>
      <c r="K87" s="28">
        <f t="shared" si="6"/>
        <v>10375</v>
      </c>
      <c r="L87" s="4">
        <v>250</v>
      </c>
      <c r="M87" s="22">
        <f t="shared" si="3"/>
        <v>10625</v>
      </c>
      <c r="N87" s="12"/>
    </row>
    <row r="88" spans="1:14" s="26" customFormat="1" ht="17.25" x14ac:dyDescent="0.3">
      <c r="A88" s="24">
        <f t="shared" si="4"/>
        <v>72</v>
      </c>
      <c r="B88" s="2" t="s">
        <v>58</v>
      </c>
      <c r="C88" s="27" t="s">
        <v>3</v>
      </c>
      <c r="D88" s="33">
        <v>8500</v>
      </c>
      <c r="E88" s="34">
        <v>0</v>
      </c>
      <c r="F88" s="34">
        <v>0</v>
      </c>
      <c r="G88" s="36">
        <v>375</v>
      </c>
      <c r="H88" s="13">
        <v>0</v>
      </c>
      <c r="I88" s="13">
        <v>0</v>
      </c>
      <c r="J88" s="13">
        <v>0</v>
      </c>
      <c r="K88" s="28">
        <f t="shared" si="6"/>
        <v>8875</v>
      </c>
      <c r="L88" s="4">
        <f>116.67+133.33</f>
        <v>250</v>
      </c>
      <c r="M88" s="22">
        <f t="shared" si="3"/>
        <v>9125</v>
      </c>
      <c r="N88" s="12"/>
    </row>
    <row r="89" spans="1:14" s="26" customFormat="1" ht="17.25" x14ac:dyDescent="0.3">
      <c r="A89" s="24">
        <f t="shared" si="4"/>
        <v>73</v>
      </c>
      <c r="B89" s="2" t="s">
        <v>79</v>
      </c>
      <c r="C89" s="27" t="s">
        <v>3</v>
      </c>
      <c r="D89" s="33">
        <v>8500</v>
      </c>
      <c r="E89" s="34">
        <v>0</v>
      </c>
      <c r="F89" s="34">
        <v>0</v>
      </c>
      <c r="G89" s="39">
        <v>375</v>
      </c>
      <c r="H89" s="13">
        <v>0</v>
      </c>
      <c r="I89" s="13">
        <v>0</v>
      </c>
      <c r="J89" s="13">
        <v>0</v>
      </c>
      <c r="K89" s="28">
        <f t="shared" si="6"/>
        <v>8875</v>
      </c>
      <c r="L89" s="4">
        <v>250</v>
      </c>
      <c r="M89" s="22">
        <f t="shared" si="3"/>
        <v>9125</v>
      </c>
      <c r="N89" s="12"/>
    </row>
    <row r="90" spans="1:14" s="26" customFormat="1" ht="17.25" x14ac:dyDescent="0.3">
      <c r="A90" s="24">
        <f t="shared" si="4"/>
        <v>74</v>
      </c>
      <c r="B90" s="2" t="s">
        <v>88</v>
      </c>
      <c r="C90" s="27" t="s">
        <v>3</v>
      </c>
      <c r="D90" s="33">
        <v>8500</v>
      </c>
      <c r="E90" s="34">
        <v>0</v>
      </c>
      <c r="F90" s="34">
        <v>0</v>
      </c>
      <c r="G90" s="36">
        <v>375</v>
      </c>
      <c r="H90" s="13">
        <v>0</v>
      </c>
      <c r="I90" s="13">
        <v>0</v>
      </c>
      <c r="J90" s="13">
        <v>0</v>
      </c>
      <c r="K90" s="28">
        <f t="shared" si="6"/>
        <v>8875</v>
      </c>
      <c r="L90" s="4">
        <v>250</v>
      </c>
      <c r="M90" s="22">
        <f t="shared" si="3"/>
        <v>9125</v>
      </c>
      <c r="N90" s="12"/>
    </row>
    <row r="91" spans="1:14" s="26" customFormat="1" ht="16.5" customHeight="1" x14ac:dyDescent="0.3">
      <c r="A91" s="24">
        <f t="shared" si="4"/>
        <v>75</v>
      </c>
      <c r="B91" s="2" t="s">
        <v>120</v>
      </c>
      <c r="C91" s="27" t="s">
        <v>186</v>
      </c>
      <c r="D91" s="13">
        <v>10000</v>
      </c>
      <c r="E91" s="34">
        <v>0</v>
      </c>
      <c r="F91" s="34">
        <v>0</v>
      </c>
      <c r="G91" s="13">
        <v>375</v>
      </c>
      <c r="H91" s="13">
        <v>0</v>
      </c>
      <c r="I91" s="13">
        <v>0</v>
      </c>
      <c r="J91" s="13">
        <v>0</v>
      </c>
      <c r="K91" s="28">
        <f t="shared" si="6"/>
        <v>10375</v>
      </c>
      <c r="L91" s="13">
        <v>250</v>
      </c>
      <c r="M91" s="22">
        <f t="shared" si="3"/>
        <v>10625</v>
      </c>
      <c r="N91" s="12"/>
    </row>
    <row r="92" spans="1:14" s="26" customFormat="1" ht="16.5" customHeight="1" x14ac:dyDescent="0.3">
      <c r="A92" s="24">
        <f t="shared" si="4"/>
        <v>76</v>
      </c>
      <c r="B92" s="2" t="s">
        <v>59</v>
      </c>
      <c r="C92" s="27" t="s">
        <v>114</v>
      </c>
      <c r="D92" s="33">
        <v>6500</v>
      </c>
      <c r="E92" s="34">
        <v>0</v>
      </c>
      <c r="F92" s="34">
        <v>0</v>
      </c>
      <c r="G92" s="48">
        <v>0</v>
      </c>
      <c r="H92" s="13">
        <v>0</v>
      </c>
      <c r="I92" s="13">
        <v>0</v>
      </c>
      <c r="J92" s="13">
        <v>0</v>
      </c>
      <c r="K92" s="28">
        <f t="shared" si="6"/>
        <v>6500</v>
      </c>
      <c r="L92" s="4">
        <v>250</v>
      </c>
      <c r="M92" s="22">
        <f t="shared" si="3"/>
        <v>6750</v>
      </c>
      <c r="N92" s="12"/>
    </row>
    <row r="93" spans="1:14" s="26" customFormat="1" ht="16.5" customHeight="1" x14ac:dyDescent="0.3">
      <c r="A93" s="24">
        <f t="shared" si="4"/>
        <v>77</v>
      </c>
      <c r="B93" s="2" t="s">
        <v>60</v>
      </c>
      <c r="C93" s="27" t="s">
        <v>214</v>
      </c>
      <c r="D93" s="33">
        <v>6500</v>
      </c>
      <c r="E93" s="34">
        <v>0</v>
      </c>
      <c r="F93" s="34">
        <v>0</v>
      </c>
      <c r="G93" s="28">
        <v>0</v>
      </c>
      <c r="H93" s="13">
        <v>0</v>
      </c>
      <c r="I93" s="13">
        <v>0</v>
      </c>
      <c r="J93" s="13">
        <v>0</v>
      </c>
      <c r="K93" s="28">
        <f t="shared" si="6"/>
        <v>6500</v>
      </c>
      <c r="L93" s="4">
        <v>250</v>
      </c>
      <c r="M93" s="22">
        <f t="shared" si="3"/>
        <v>6750</v>
      </c>
      <c r="N93" s="12"/>
    </row>
    <row r="94" spans="1:14" s="26" customFormat="1" ht="16.5" customHeight="1" x14ac:dyDescent="0.3">
      <c r="A94" s="24">
        <f t="shared" si="4"/>
        <v>78</v>
      </c>
      <c r="B94" s="2" t="s">
        <v>22</v>
      </c>
      <c r="C94" s="27" t="s">
        <v>206</v>
      </c>
      <c r="D94" s="33">
        <v>0</v>
      </c>
      <c r="E94" s="34"/>
      <c r="F94" s="34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12"/>
    </row>
    <row r="95" spans="1:14" s="26" customFormat="1" ht="17.25" x14ac:dyDescent="0.3">
      <c r="A95" s="24">
        <f t="shared" si="4"/>
        <v>79</v>
      </c>
      <c r="B95" s="2" t="s">
        <v>89</v>
      </c>
      <c r="C95" s="27" t="s">
        <v>106</v>
      </c>
      <c r="D95" s="49">
        <v>8500</v>
      </c>
      <c r="E95" s="50">
        <v>0</v>
      </c>
      <c r="F95" s="34">
        <v>0</v>
      </c>
      <c r="G95" s="51">
        <v>375</v>
      </c>
      <c r="H95" s="13">
        <v>0</v>
      </c>
      <c r="I95" s="13">
        <v>0</v>
      </c>
      <c r="J95" s="13">
        <v>0</v>
      </c>
      <c r="K95" s="28">
        <f t="shared" ref="K95:K104" si="7">D95+E95+F95+G95</f>
        <v>8875</v>
      </c>
      <c r="L95" s="4">
        <v>250</v>
      </c>
      <c r="M95" s="22">
        <f t="shared" si="3"/>
        <v>9125</v>
      </c>
      <c r="N95" s="12"/>
    </row>
    <row r="96" spans="1:14" s="26" customFormat="1" ht="17.25" x14ac:dyDescent="0.3">
      <c r="A96" s="24">
        <f t="shared" si="4"/>
        <v>80</v>
      </c>
      <c r="B96" s="2" t="s">
        <v>115</v>
      </c>
      <c r="C96" s="27" t="s">
        <v>107</v>
      </c>
      <c r="D96" s="33">
        <v>14000</v>
      </c>
      <c r="E96" s="34">
        <v>0</v>
      </c>
      <c r="F96" s="34">
        <v>0</v>
      </c>
      <c r="G96" s="52">
        <v>375</v>
      </c>
      <c r="H96" s="13">
        <v>0</v>
      </c>
      <c r="I96" s="13">
        <v>0</v>
      </c>
      <c r="J96" s="13">
        <v>0</v>
      </c>
      <c r="K96" s="28">
        <f t="shared" si="7"/>
        <v>14375</v>
      </c>
      <c r="L96" s="4">
        <v>250</v>
      </c>
      <c r="M96" s="22">
        <f t="shared" si="3"/>
        <v>14625</v>
      </c>
      <c r="N96" s="12"/>
    </row>
    <row r="97" spans="1:14" s="26" customFormat="1" ht="17.25" x14ac:dyDescent="0.3">
      <c r="A97" s="24">
        <f t="shared" si="4"/>
        <v>81</v>
      </c>
      <c r="B97" s="2" t="s">
        <v>62</v>
      </c>
      <c r="C97" s="27" t="s">
        <v>156</v>
      </c>
      <c r="D97" s="33">
        <v>8500</v>
      </c>
      <c r="E97" s="34">
        <v>0</v>
      </c>
      <c r="F97" s="34">
        <v>0</v>
      </c>
      <c r="G97" s="4">
        <v>375</v>
      </c>
      <c r="H97" s="13">
        <v>0</v>
      </c>
      <c r="I97" s="13">
        <v>0</v>
      </c>
      <c r="J97" s="13">
        <v>0</v>
      </c>
      <c r="K97" s="28">
        <f t="shared" si="7"/>
        <v>8875</v>
      </c>
      <c r="L97" s="4">
        <v>250</v>
      </c>
      <c r="M97" s="22">
        <f t="shared" si="3"/>
        <v>9125</v>
      </c>
      <c r="N97" s="12"/>
    </row>
    <row r="98" spans="1:14" s="26" customFormat="1" ht="17.25" x14ac:dyDescent="0.3">
      <c r="A98" s="24">
        <f t="shared" si="4"/>
        <v>82</v>
      </c>
      <c r="B98" s="2" t="s">
        <v>63</v>
      </c>
      <c r="C98" s="27" t="s">
        <v>4</v>
      </c>
      <c r="D98" s="33">
        <v>4000</v>
      </c>
      <c r="E98" s="34">
        <v>250</v>
      </c>
      <c r="F98" s="53">
        <v>35</v>
      </c>
      <c r="G98" s="28">
        <v>0</v>
      </c>
      <c r="H98" s="13">
        <v>0</v>
      </c>
      <c r="I98" s="13">
        <v>0</v>
      </c>
      <c r="J98" s="13">
        <v>0</v>
      </c>
      <c r="K98" s="28">
        <f t="shared" si="7"/>
        <v>4285</v>
      </c>
      <c r="L98" s="4">
        <v>250</v>
      </c>
      <c r="M98" s="22">
        <f t="shared" si="3"/>
        <v>4535</v>
      </c>
      <c r="N98" s="12"/>
    </row>
    <row r="99" spans="1:14" s="26" customFormat="1" ht="17.25" x14ac:dyDescent="0.3">
      <c r="A99" s="24">
        <f t="shared" si="4"/>
        <v>83</v>
      </c>
      <c r="B99" s="2" t="s">
        <v>146</v>
      </c>
      <c r="C99" s="54" t="s">
        <v>147</v>
      </c>
      <c r="D99" s="33">
        <v>5161.29</v>
      </c>
      <c r="E99" s="34">
        <v>0</v>
      </c>
      <c r="F99" s="37">
        <v>0</v>
      </c>
      <c r="G99" s="28">
        <v>193.55</v>
      </c>
      <c r="H99" s="13">
        <v>0</v>
      </c>
      <c r="I99" s="13">
        <v>0</v>
      </c>
      <c r="J99" s="13">
        <v>0</v>
      </c>
      <c r="K99" s="28">
        <f t="shared" si="7"/>
        <v>5354.84</v>
      </c>
      <c r="L99" s="4">
        <v>193.55</v>
      </c>
      <c r="M99" s="22">
        <f t="shared" si="3"/>
        <v>5548.39</v>
      </c>
      <c r="N99" s="12"/>
    </row>
    <row r="100" spans="1:14" s="26" customFormat="1" ht="17.25" x14ac:dyDescent="0.3">
      <c r="A100" s="24">
        <f t="shared" si="4"/>
        <v>84</v>
      </c>
      <c r="B100" s="2" t="s">
        <v>22</v>
      </c>
      <c r="C100" s="54" t="s">
        <v>187</v>
      </c>
      <c r="D100" s="33">
        <v>0</v>
      </c>
      <c r="E100" s="43">
        <v>0</v>
      </c>
      <c r="F100" s="34">
        <v>0</v>
      </c>
      <c r="G100" s="28">
        <v>0</v>
      </c>
      <c r="H100" s="13">
        <v>0</v>
      </c>
      <c r="I100" s="13">
        <v>0</v>
      </c>
      <c r="J100" s="13">
        <v>0</v>
      </c>
      <c r="K100" s="28">
        <f t="shared" si="7"/>
        <v>0</v>
      </c>
      <c r="L100" s="4">
        <v>0</v>
      </c>
      <c r="M100" s="22">
        <f t="shared" si="3"/>
        <v>0</v>
      </c>
      <c r="N100" s="12"/>
    </row>
    <row r="101" spans="1:14" s="26" customFormat="1" ht="17.25" x14ac:dyDescent="0.3">
      <c r="A101" s="24">
        <f t="shared" si="4"/>
        <v>85</v>
      </c>
      <c r="B101" s="2" t="s">
        <v>22</v>
      </c>
      <c r="C101" s="54" t="s">
        <v>187</v>
      </c>
      <c r="D101" s="33">
        <v>0</v>
      </c>
      <c r="E101" s="34">
        <v>0</v>
      </c>
      <c r="F101" s="41">
        <v>0</v>
      </c>
      <c r="G101" s="28">
        <v>0</v>
      </c>
      <c r="H101" s="13">
        <v>0</v>
      </c>
      <c r="I101" s="13">
        <v>0</v>
      </c>
      <c r="J101" s="13">
        <v>0</v>
      </c>
      <c r="K101" s="28">
        <f t="shared" si="7"/>
        <v>0</v>
      </c>
      <c r="L101" s="4">
        <v>0</v>
      </c>
      <c r="M101" s="22">
        <f t="shared" si="3"/>
        <v>0</v>
      </c>
      <c r="N101" s="12"/>
    </row>
    <row r="102" spans="1:14" s="26" customFormat="1" ht="17.25" x14ac:dyDescent="0.3">
      <c r="A102" s="24">
        <f t="shared" si="4"/>
        <v>86</v>
      </c>
      <c r="B102" s="2" t="s">
        <v>64</v>
      </c>
      <c r="C102" s="27" t="s">
        <v>201</v>
      </c>
      <c r="D102" s="33">
        <v>6500</v>
      </c>
      <c r="E102" s="34">
        <v>0</v>
      </c>
      <c r="F102" s="41">
        <v>35</v>
      </c>
      <c r="G102" s="28">
        <v>0</v>
      </c>
      <c r="H102" s="13">
        <v>0</v>
      </c>
      <c r="I102" s="13">
        <v>0</v>
      </c>
      <c r="J102" s="13">
        <v>0</v>
      </c>
      <c r="K102" s="28">
        <f t="shared" si="7"/>
        <v>6535</v>
      </c>
      <c r="L102" s="4">
        <v>250</v>
      </c>
      <c r="M102" s="22">
        <f t="shared" si="3"/>
        <v>6785</v>
      </c>
      <c r="N102" s="12"/>
    </row>
    <row r="103" spans="1:14" s="26" customFormat="1" ht="17.25" x14ac:dyDescent="0.3">
      <c r="A103" s="24">
        <f t="shared" si="4"/>
        <v>87</v>
      </c>
      <c r="B103" s="2" t="s">
        <v>151</v>
      </c>
      <c r="C103" s="27" t="s">
        <v>152</v>
      </c>
      <c r="D103" s="33">
        <v>6500</v>
      </c>
      <c r="E103" s="34">
        <v>500</v>
      </c>
      <c r="F103" s="41"/>
      <c r="G103" s="28"/>
      <c r="H103" s="13"/>
      <c r="I103" s="13"/>
      <c r="J103" s="13"/>
      <c r="K103" s="28">
        <f t="shared" si="7"/>
        <v>7000</v>
      </c>
      <c r="L103" s="4">
        <v>250</v>
      </c>
      <c r="M103" s="22">
        <f t="shared" si="3"/>
        <v>7250</v>
      </c>
      <c r="N103" s="12"/>
    </row>
    <row r="104" spans="1:14" s="26" customFormat="1" ht="17.25" x14ac:dyDescent="0.3">
      <c r="A104" s="24">
        <f t="shared" si="4"/>
        <v>88</v>
      </c>
      <c r="B104" s="2" t="s">
        <v>124</v>
      </c>
      <c r="C104" s="27" t="s">
        <v>5</v>
      </c>
      <c r="D104" s="33">
        <v>4500</v>
      </c>
      <c r="E104" s="34">
        <v>0</v>
      </c>
      <c r="F104" s="41">
        <v>0</v>
      </c>
      <c r="G104" s="28">
        <v>0</v>
      </c>
      <c r="H104" s="13">
        <v>967.11</v>
      </c>
      <c r="I104" s="13">
        <v>0</v>
      </c>
      <c r="J104" s="13">
        <v>0</v>
      </c>
      <c r="K104" s="28">
        <f t="shared" si="7"/>
        <v>4500</v>
      </c>
      <c r="L104" s="4">
        <v>250</v>
      </c>
      <c r="M104" s="22">
        <f t="shared" ref="M104:M127" si="8">K104+L104</f>
        <v>4750</v>
      </c>
      <c r="N104" s="12"/>
    </row>
    <row r="105" spans="1:14" s="26" customFormat="1" ht="17.25" x14ac:dyDescent="0.3">
      <c r="A105" s="24">
        <f t="shared" si="4"/>
        <v>89</v>
      </c>
      <c r="B105" s="2" t="s">
        <v>125</v>
      </c>
      <c r="C105" s="44" t="s">
        <v>5</v>
      </c>
      <c r="D105" s="33">
        <v>4500</v>
      </c>
      <c r="E105" s="34">
        <v>0</v>
      </c>
      <c r="F105" s="34">
        <v>0</v>
      </c>
      <c r="G105" s="28">
        <v>0</v>
      </c>
      <c r="H105" s="28">
        <v>448.96</v>
      </c>
      <c r="I105" s="13">
        <v>0</v>
      </c>
      <c r="J105" s="13">
        <v>0</v>
      </c>
      <c r="K105" s="28">
        <f>D105+E105+F105+G105+H105</f>
        <v>4948.96</v>
      </c>
      <c r="L105" s="4">
        <v>250</v>
      </c>
      <c r="M105" s="22">
        <f t="shared" si="8"/>
        <v>5198.96</v>
      </c>
      <c r="N105" s="12"/>
    </row>
    <row r="106" spans="1:14" s="26" customFormat="1" ht="17.25" x14ac:dyDescent="0.3">
      <c r="A106" s="24">
        <f t="shared" si="4"/>
        <v>90</v>
      </c>
      <c r="B106" s="2" t="s">
        <v>130</v>
      </c>
      <c r="C106" s="27" t="s">
        <v>5</v>
      </c>
      <c r="D106" s="33">
        <v>4500</v>
      </c>
      <c r="E106" s="34">
        <v>0</v>
      </c>
      <c r="F106" s="41">
        <v>0</v>
      </c>
      <c r="G106" s="28">
        <v>0</v>
      </c>
      <c r="H106" s="13">
        <v>0</v>
      </c>
      <c r="I106" s="13">
        <v>0</v>
      </c>
      <c r="J106" s="13">
        <v>0</v>
      </c>
      <c r="K106" s="28">
        <f t="shared" ref="K106:K127" si="9">D106+E106+F106+G106</f>
        <v>4500</v>
      </c>
      <c r="L106" s="4">
        <v>250</v>
      </c>
      <c r="M106" s="22">
        <f t="shared" si="8"/>
        <v>4750</v>
      </c>
      <c r="N106" s="12"/>
    </row>
    <row r="107" spans="1:14" s="26" customFormat="1" ht="17.25" x14ac:dyDescent="0.3">
      <c r="A107" s="24">
        <f t="shared" si="4"/>
        <v>91</v>
      </c>
      <c r="B107" s="2" t="s">
        <v>22</v>
      </c>
      <c r="C107" s="27" t="s">
        <v>5</v>
      </c>
      <c r="D107" s="33">
        <v>0</v>
      </c>
      <c r="E107" s="34">
        <v>0</v>
      </c>
      <c r="F107" s="34">
        <v>0</v>
      </c>
      <c r="G107" s="28">
        <v>0</v>
      </c>
      <c r="H107" s="13">
        <v>0</v>
      </c>
      <c r="I107" s="13">
        <v>0</v>
      </c>
      <c r="J107" s="13">
        <v>0</v>
      </c>
      <c r="K107" s="28">
        <f t="shared" si="9"/>
        <v>0</v>
      </c>
      <c r="L107" s="13">
        <v>0</v>
      </c>
      <c r="M107" s="22">
        <f t="shared" si="8"/>
        <v>0</v>
      </c>
      <c r="N107" s="12"/>
    </row>
    <row r="108" spans="1:14" s="26" customFormat="1" ht="17.25" x14ac:dyDescent="0.3">
      <c r="A108" s="24">
        <f t="shared" si="4"/>
        <v>92</v>
      </c>
      <c r="B108" s="2" t="s">
        <v>91</v>
      </c>
      <c r="C108" s="27" t="s">
        <v>6</v>
      </c>
      <c r="D108" s="33">
        <v>4000</v>
      </c>
      <c r="E108" s="55">
        <v>0</v>
      </c>
      <c r="F108" s="34">
        <v>0</v>
      </c>
      <c r="G108" s="28">
        <v>0</v>
      </c>
      <c r="H108" s="13">
        <v>0</v>
      </c>
      <c r="I108" s="13">
        <v>0</v>
      </c>
      <c r="J108" s="13">
        <v>0</v>
      </c>
      <c r="K108" s="28">
        <f t="shared" si="9"/>
        <v>4000</v>
      </c>
      <c r="L108" s="4">
        <v>250</v>
      </c>
      <c r="M108" s="22">
        <f t="shared" si="8"/>
        <v>4250</v>
      </c>
      <c r="N108" s="12"/>
    </row>
    <row r="109" spans="1:14" s="26" customFormat="1" ht="16.5" customHeight="1" x14ac:dyDescent="0.3">
      <c r="A109" s="24">
        <f t="shared" si="4"/>
        <v>93</v>
      </c>
      <c r="B109" s="2" t="s">
        <v>121</v>
      </c>
      <c r="C109" s="27" t="s">
        <v>189</v>
      </c>
      <c r="D109" s="13">
        <v>7000</v>
      </c>
      <c r="E109" s="34">
        <v>500</v>
      </c>
      <c r="F109" s="34">
        <v>35</v>
      </c>
      <c r="G109" s="28">
        <v>0</v>
      </c>
      <c r="H109" s="13">
        <v>0</v>
      </c>
      <c r="I109" s="13">
        <v>0</v>
      </c>
      <c r="J109" s="13">
        <v>0</v>
      </c>
      <c r="K109" s="28">
        <f t="shared" si="9"/>
        <v>7535</v>
      </c>
      <c r="L109" s="13">
        <v>250</v>
      </c>
      <c r="M109" s="22">
        <f t="shared" si="8"/>
        <v>7785</v>
      </c>
      <c r="N109" s="12"/>
    </row>
    <row r="110" spans="1:14" s="26" customFormat="1" ht="16.5" customHeight="1" x14ac:dyDescent="0.3">
      <c r="A110" s="24">
        <f t="shared" si="4"/>
        <v>94</v>
      </c>
      <c r="B110" s="2" t="s">
        <v>65</v>
      </c>
      <c r="C110" s="27" t="s">
        <v>100</v>
      </c>
      <c r="D110" s="33">
        <v>4000</v>
      </c>
      <c r="E110" s="43">
        <v>0</v>
      </c>
      <c r="F110" s="34">
        <v>0</v>
      </c>
      <c r="G110" s="28">
        <v>0</v>
      </c>
      <c r="H110" s="13">
        <v>0</v>
      </c>
      <c r="I110" s="13">
        <v>0</v>
      </c>
      <c r="J110" s="13">
        <v>0</v>
      </c>
      <c r="K110" s="28">
        <f t="shared" si="9"/>
        <v>4000</v>
      </c>
      <c r="L110" s="4">
        <v>250</v>
      </c>
      <c r="M110" s="22">
        <f t="shared" si="8"/>
        <v>4250</v>
      </c>
      <c r="N110" s="12"/>
    </row>
    <row r="111" spans="1:14" s="26" customFormat="1" ht="16.5" customHeight="1" x14ac:dyDescent="0.3">
      <c r="A111" s="24">
        <f t="shared" si="4"/>
        <v>95</v>
      </c>
      <c r="B111" s="2" t="s">
        <v>132</v>
      </c>
      <c r="C111" s="27" t="s">
        <v>100</v>
      </c>
      <c r="D111" s="33">
        <v>4000</v>
      </c>
      <c r="E111" s="43">
        <v>0</v>
      </c>
      <c r="F111" s="34">
        <v>0</v>
      </c>
      <c r="G111" s="28">
        <v>0</v>
      </c>
      <c r="H111" s="13">
        <v>0</v>
      </c>
      <c r="I111" s="13">
        <v>0</v>
      </c>
      <c r="J111" s="13">
        <v>0</v>
      </c>
      <c r="K111" s="28">
        <f t="shared" si="9"/>
        <v>4000</v>
      </c>
      <c r="L111" s="4">
        <v>250</v>
      </c>
      <c r="M111" s="22">
        <f t="shared" si="8"/>
        <v>4250</v>
      </c>
      <c r="N111" s="12"/>
    </row>
    <row r="112" spans="1:14" s="26" customFormat="1" ht="16.5" customHeight="1" x14ac:dyDescent="0.3">
      <c r="A112" s="24">
        <f t="shared" si="4"/>
        <v>96</v>
      </c>
      <c r="B112" s="2" t="s">
        <v>134</v>
      </c>
      <c r="C112" s="27" t="s">
        <v>5</v>
      </c>
      <c r="D112" s="33">
        <v>4500</v>
      </c>
      <c r="E112" s="43">
        <v>0</v>
      </c>
      <c r="F112" s="34">
        <v>0</v>
      </c>
      <c r="G112" s="28">
        <v>0</v>
      </c>
      <c r="H112" s="13">
        <v>0</v>
      </c>
      <c r="I112" s="13">
        <v>0</v>
      </c>
      <c r="J112" s="13">
        <v>0</v>
      </c>
      <c r="K112" s="28">
        <f t="shared" ref="K112" si="10">D112+E112+F112+G112</f>
        <v>4500</v>
      </c>
      <c r="L112" s="4">
        <v>250</v>
      </c>
      <c r="M112" s="22">
        <f t="shared" ref="M112" si="11">K112+L112</f>
        <v>4750</v>
      </c>
      <c r="N112" s="12"/>
    </row>
    <row r="113" spans="1:14" s="26" customFormat="1" ht="17.25" x14ac:dyDescent="0.3">
      <c r="A113" s="24">
        <f t="shared" si="4"/>
        <v>97</v>
      </c>
      <c r="B113" s="2" t="s">
        <v>66</v>
      </c>
      <c r="C113" s="27" t="s">
        <v>1</v>
      </c>
      <c r="D113" s="33">
        <v>4000</v>
      </c>
      <c r="E113" s="43">
        <v>0</v>
      </c>
      <c r="F113" s="34">
        <v>0</v>
      </c>
      <c r="G113" s="28">
        <v>0</v>
      </c>
      <c r="H113" s="13">
        <v>0</v>
      </c>
      <c r="I113" s="13">
        <v>0</v>
      </c>
      <c r="J113" s="13">
        <v>0</v>
      </c>
      <c r="K113" s="28">
        <f t="shared" si="9"/>
        <v>4000</v>
      </c>
      <c r="L113" s="4">
        <v>250</v>
      </c>
      <c r="M113" s="22">
        <f t="shared" si="8"/>
        <v>4250</v>
      </c>
      <c r="N113" s="12"/>
    </row>
    <row r="114" spans="1:14" s="26" customFormat="1" ht="17.25" x14ac:dyDescent="0.3">
      <c r="A114" s="24">
        <f t="shared" si="4"/>
        <v>98</v>
      </c>
      <c r="B114" s="2" t="s">
        <v>67</v>
      </c>
      <c r="C114" s="27" t="s">
        <v>1</v>
      </c>
      <c r="D114" s="33">
        <v>4000</v>
      </c>
      <c r="E114" s="34">
        <v>0</v>
      </c>
      <c r="F114" s="34">
        <v>35</v>
      </c>
      <c r="G114" s="28">
        <v>0</v>
      </c>
      <c r="H114" s="13">
        <v>0</v>
      </c>
      <c r="I114" s="13">
        <v>0</v>
      </c>
      <c r="J114" s="13">
        <v>0</v>
      </c>
      <c r="K114" s="28">
        <f t="shared" si="9"/>
        <v>4035</v>
      </c>
      <c r="L114" s="4">
        <v>250</v>
      </c>
      <c r="M114" s="22">
        <f t="shared" si="8"/>
        <v>4285</v>
      </c>
      <c r="N114" s="12"/>
    </row>
    <row r="115" spans="1:14" s="26" customFormat="1" ht="34.5" x14ac:dyDescent="0.3">
      <c r="A115" s="24">
        <f t="shared" si="4"/>
        <v>99</v>
      </c>
      <c r="B115" s="2" t="s">
        <v>133</v>
      </c>
      <c r="C115" s="27" t="s">
        <v>1</v>
      </c>
      <c r="D115" s="33">
        <v>4000</v>
      </c>
      <c r="E115" s="34">
        <v>0</v>
      </c>
      <c r="F115" s="34">
        <v>0</v>
      </c>
      <c r="G115" s="28">
        <v>0</v>
      </c>
      <c r="H115" s="13">
        <v>0</v>
      </c>
      <c r="I115" s="13">
        <v>0</v>
      </c>
      <c r="J115" s="13">
        <v>0</v>
      </c>
      <c r="K115" s="28">
        <f t="shared" si="9"/>
        <v>4000</v>
      </c>
      <c r="L115" s="4">
        <v>250</v>
      </c>
      <c r="M115" s="22">
        <f t="shared" si="8"/>
        <v>4250</v>
      </c>
      <c r="N115" s="12"/>
    </row>
    <row r="116" spans="1:14" s="26" customFormat="1" ht="17.25" x14ac:dyDescent="0.3">
      <c r="A116" s="24">
        <f t="shared" si="4"/>
        <v>100</v>
      </c>
      <c r="B116" s="2" t="s">
        <v>92</v>
      </c>
      <c r="C116" s="27" t="s">
        <v>200</v>
      </c>
      <c r="D116" s="33">
        <v>5500</v>
      </c>
      <c r="E116" s="34">
        <v>0</v>
      </c>
      <c r="F116" s="34">
        <v>0</v>
      </c>
      <c r="G116" s="28">
        <v>0</v>
      </c>
      <c r="H116" s="13">
        <v>0</v>
      </c>
      <c r="I116" s="13">
        <v>0</v>
      </c>
      <c r="J116" s="13">
        <v>0</v>
      </c>
      <c r="K116" s="28">
        <f t="shared" si="9"/>
        <v>5500</v>
      </c>
      <c r="L116" s="4">
        <v>250</v>
      </c>
      <c r="M116" s="22">
        <f t="shared" si="8"/>
        <v>5750</v>
      </c>
      <c r="N116" s="12"/>
    </row>
    <row r="117" spans="1:14" s="26" customFormat="1" ht="17.25" x14ac:dyDescent="0.3">
      <c r="A117" s="24">
        <f t="shared" si="4"/>
        <v>101</v>
      </c>
      <c r="B117" s="2" t="s">
        <v>22</v>
      </c>
      <c r="C117" s="27" t="s">
        <v>187</v>
      </c>
      <c r="D117" s="33">
        <v>0</v>
      </c>
      <c r="E117" s="34">
        <v>0</v>
      </c>
      <c r="F117" s="34">
        <v>0</v>
      </c>
      <c r="G117" s="28">
        <v>0</v>
      </c>
      <c r="H117" s="13">
        <v>0</v>
      </c>
      <c r="I117" s="13">
        <v>0</v>
      </c>
      <c r="J117" s="13">
        <v>0</v>
      </c>
      <c r="K117" s="28">
        <f t="shared" si="9"/>
        <v>0</v>
      </c>
      <c r="L117" s="4">
        <v>0</v>
      </c>
      <c r="M117" s="22">
        <f t="shared" si="8"/>
        <v>0</v>
      </c>
      <c r="N117" s="12"/>
    </row>
    <row r="118" spans="1:14" s="26" customFormat="1" ht="17.25" x14ac:dyDescent="0.3">
      <c r="A118" s="24">
        <f t="shared" si="4"/>
        <v>102</v>
      </c>
      <c r="B118" s="2" t="s">
        <v>68</v>
      </c>
      <c r="C118" s="27" t="s">
        <v>158</v>
      </c>
      <c r="D118" s="33">
        <v>7000</v>
      </c>
      <c r="E118" s="34">
        <v>1000</v>
      </c>
      <c r="F118" s="37">
        <v>35</v>
      </c>
      <c r="G118" s="28">
        <v>0</v>
      </c>
      <c r="H118" s="13">
        <v>0</v>
      </c>
      <c r="I118" s="13">
        <v>0</v>
      </c>
      <c r="J118" s="13">
        <v>0</v>
      </c>
      <c r="K118" s="28">
        <f t="shared" si="9"/>
        <v>8035</v>
      </c>
      <c r="L118" s="4">
        <v>250</v>
      </c>
      <c r="M118" s="22">
        <f t="shared" si="8"/>
        <v>8285</v>
      </c>
      <c r="N118" s="12"/>
    </row>
    <row r="119" spans="1:14" s="26" customFormat="1" x14ac:dyDescent="0.3">
      <c r="A119" s="24">
        <f t="shared" ref="A119:A127" si="12">A118+1</f>
        <v>103</v>
      </c>
      <c r="B119" s="26" t="s">
        <v>90</v>
      </c>
      <c r="C119" s="27" t="s">
        <v>198</v>
      </c>
      <c r="D119" s="33">
        <v>5500</v>
      </c>
      <c r="E119" s="34">
        <v>0</v>
      </c>
      <c r="F119" s="34">
        <v>0</v>
      </c>
      <c r="G119" s="28">
        <v>0</v>
      </c>
      <c r="H119" s="13">
        <v>0</v>
      </c>
      <c r="I119" s="13">
        <v>0</v>
      </c>
      <c r="J119" s="13">
        <v>0</v>
      </c>
      <c r="K119" s="28">
        <f t="shared" si="9"/>
        <v>5500</v>
      </c>
      <c r="L119" s="4">
        <v>250</v>
      </c>
      <c r="M119" s="22">
        <f t="shared" si="8"/>
        <v>5750</v>
      </c>
      <c r="N119" s="12"/>
    </row>
    <row r="120" spans="1:14" s="26" customFormat="1" ht="17.25" x14ac:dyDescent="0.3">
      <c r="A120" s="24">
        <f t="shared" si="12"/>
        <v>104</v>
      </c>
      <c r="B120" s="2" t="s">
        <v>69</v>
      </c>
      <c r="C120" s="27" t="s">
        <v>157</v>
      </c>
      <c r="D120" s="33">
        <v>7000</v>
      </c>
      <c r="E120" s="34">
        <v>500</v>
      </c>
      <c r="F120" s="34">
        <v>35</v>
      </c>
      <c r="G120" s="28">
        <v>0</v>
      </c>
      <c r="H120" s="13">
        <v>0</v>
      </c>
      <c r="I120" s="13">
        <v>0</v>
      </c>
      <c r="J120" s="13">
        <v>0</v>
      </c>
      <c r="K120" s="28">
        <f t="shared" si="9"/>
        <v>7535</v>
      </c>
      <c r="L120" s="4">
        <v>250</v>
      </c>
      <c r="M120" s="22">
        <f t="shared" si="8"/>
        <v>7785</v>
      </c>
      <c r="N120" s="12"/>
    </row>
    <row r="121" spans="1:14" s="26" customFormat="1" ht="17.25" x14ac:dyDescent="0.3">
      <c r="A121" s="24">
        <f t="shared" si="12"/>
        <v>105</v>
      </c>
      <c r="B121" s="2" t="s">
        <v>70</v>
      </c>
      <c r="C121" s="27" t="s">
        <v>203</v>
      </c>
      <c r="D121" s="33">
        <v>6500</v>
      </c>
      <c r="E121" s="34">
        <v>0</v>
      </c>
      <c r="F121" s="35">
        <v>35</v>
      </c>
      <c r="G121" s="28">
        <v>0</v>
      </c>
      <c r="H121" s="13">
        <v>0</v>
      </c>
      <c r="I121" s="13">
        <v>0</v>
      </c>
      <c r="J121" s="13">
        <v>0</v>
      </c>
      <c r="K121" s="28">
        <f t="shared" si="9"/>
        <v>6535</v>
      </c>
      <c r="L121" s="4">
        <v>250</v>
      </c>
      <c r="M121" s="22">
        <f t="shared" si="8"/>
        <v>6785</v>
      </c>
      <c r="N121" s="12"/>
    </row>
    <row r="122" spans="1:14" s="26" customFormat="1" ht="17.25" x14ac:dyDescent="0.3">
      <c r="A122" s="24">
        <f t="shared" si="12"/>
        <v>106</v>
      </c>
      <c r="B122" s="2" t="s">
        <v>71</v>
      </c>
      <c r="C122" s="23" t="s">
        <v>203</v>
      </c>
      <c r="D122" s="33">
        <v>6500</v>
      </c>
      <c r="E122" s="34">
        <v>0</v>
      </c>
      <c r="F122" s="37">
        <v>0</v>
      </c>
      <c r="G122" s="28">
        <v>0</v>
      </c>
      <c r="H122" s="13">
        <v>0</v>
      </c>
      <c r="I122" s="13">
        <v>0</v>
      </c>
      <c r="J122" s="13">
        <v>0</v>
      </c>
      <c r="K122" s="28">
        <f t="shared" si="9"/>
        <v>6500</v>
      </c>
      <c r="L122" s="4">
        <v>250</v>
      </c>
      <c r="M122" s="22">
        <f t="shared" si="8"/>
        <v>6750</v>
      </c>
      <c r="N122" s="12"/>
    </row>
    <row r="123" spans="1:14" s="26" customFormat="1" ht="17.25" x14ac:dyDescent="0.3">
      <c r="A123" s="24">
        <f t="shared" si="12"/>
        <v>107</v>
      </c>
      <c r="B123" s="2" t="s">
        <v>34</v>
      </c>
      <c r="C123" s="23" t="s">
        <v>94</v>
      </c>
      <c r="D123" s="33">
        <v>14000</v>
      </c>
      <c r="E123" s="34">
        <v>0</v>
      </c>
      <c r="F123" s="34">
        <v>0</v>
      </c>
      <c r="G123" s="56">
        <v>375</v>
      </c>
      <c r="H123" s="13">
        <v>0</v>
      </c>
      <c r="I123" s="13">
        <v>0</v>
      </c>
      <c r="J123" s="13">
        <v>0</v>
      </c>
      <c r="K123" s="28">
        <f t="shared" si="9"/>
        <v>14375</v>
      </c>
      <c r="L123" s="4">
        <v>250</v>
      </c>
      <c r="M123" s="22">
        <f t="shared" si="8"/>
        <v>14625</v>
      </c>
      <c r="N123" s="12"/>
    </row>
    <row r="124" spans="1:14" s="26" customFormat="1" ht="25.5" customHeight="1" x14ac:dyDescent="0.3">
      <c r="A124" s="24">
        <f t="shared" si="12"/>
        <v>108</v>
      </c>
      <c r="B124" s="2" t="s">
        <v>22</v>
      </c>
      <c r="C124" s="23" t="s">
        <v>190</v>
      </c>
      <c r="D124" s="33">
        <v>0</v>
      </c>
      <c r="E124" s="34">
        <v>0</v>
      </c>
      <c r="F124" s="37">
        <v>0</v>
      </c>
      <c r="G124" s="28">
        <v>0</v>
      </c>
      <c r="H124" s="13">
        <v>0</v>
      </c>
      <c r="I124" s="13">
        <v>0</v>
      </c>
      <c r="J124" s="13">
        <v>0</v>
      </c>
      <c r="K124" s="28">
        <f t="shared" si="9"/>
        <v>0</v>
      </c>
      <c r="L124" s="4">
        <v>0</v>
      </c>
      <c r="M124" s="22">
        <f t="shared" si="8"/>
        <v>0</v>
      </c>
      <c r="N124" s="12"/>
    </row>
    <row r="125" spans="1:14" s="26" customFormat="1" ht="17.25" x14ac:dyDescent="0.3">
      <c r="A125" s="24">
        <f t="shared" si="12"/>
        <v>109</v>
      </c>
      <c r="B125" s="2" t="s">
        <v>22</v>
      </c>
      <c r="C125" s="23" t="s">
        <v>108</v>
      </c>
      <c r="D125" s="57">
        <v>0</v>
      </c>
      <c r="E125" s="58">
        <v>0</v>
      </c>
      <c r="F125" s="34">
        <v>0</v>
      </c>
      <c r="G125" s="28">
        <v>0</v>
      </c>
      <c r="H125" s="13">
        <v>0</v>
      </c>
      <c r="I125" s="13">
        <v>0</v>
      </c>
      <c r="J125" s="13">
        <v>0</v>
      </c>
      <c r="K125" s="28">
        <f t="shared" si="9"/>
        <v>0</v>
      </c>
      <c r="L125" s="59">
        <v>0</v>
      </c>
      <c r="M125" s="22">
        <f t="shared" si="8"/>
        <v>0</v>
      </c>
      <c r="N125" s="12"/>
    </row>
    <row r="126" spans="1:14" s="26" customFormat="1" ht="17.25" x14ac:dyDescent="0.3">
      <c r="A126" s="24">
        <f t="shared" si="12"/>
        <v>110</v>
      </c>
      <c r="B126" s="2" t="s">
        <v>22</v>
      </c>
      <c r="C126" s="60" t="s">
        <v>109</v>
      </c>
      <c r="D126" s="33">
        <v>0</v>
      </c>
      <c r="E126" s="34">
        <v>0</v>
      </c>
      <c r="F126" s="34">
        <v>0</v>
      </c>
      <c r="G126" s="25">
        <v>0</v>
      </c>
      <c r="H126" s="13">
        <v>0</v>
      </c>
      <c r="I126" s="13">
        <v>0</v>
      </c>
      <c r="J126" s="13">
        <v>0</v>
      </c>
      <c r="K126" s="28">
        <f t="shared" si="9"/>
        <v>0</v>
      </c>
      <c r="L126" s="4">
        <v>0</v>
      </c>
      <c r="M126" s="22">
        <f t="shared" si="8"/>
        <v>0</v>
      </c>
      <c r="N126" s="12"/>
    </row>
    <row r="127" spans="1:14" s="26" customFormat="1" ht="17.25" x14ac:dyDescent="0.3">
      <c r="A127" s="24">
        <f t="shared" si="12"/>
        <v>111</v>
      </c>
      <c r="B127" s="2" t="s">
        <v>81</v>
      </c>
      <c r="C127" s="60" t="s">
        <v>205</v>
      </c>
      <c r="D127" s="61">
        <v>6500</v>
      </c>
      <c r="E127" s="34">
        <v>0</v>
      </c>
      <c r="F127" s="34">
        <v>0</v>
      </c>
      <c r="G127" s="28">
        <v>0</v>
      </c>
      <c r="H127" s="13">
        <v>0</v>
      </c>
      <c r="I127" s="13">
        <v>0</v>
      </c>
      <c r="J127" s="13">
        <v>0</v>
      </c>
      <c r="K127" s="28">
        <f t="shared" si="9"/>
        <v>6500</v>
      </c>
      <c r="L127" s="4">
        <v>250</v>
      </c>
      <c r="M127" s="22">
        <f t="shared" si="8"/>
        <v>6750</v>
      </c>
      <c r="N127" s="12"/>
    </row>
    <row r="128" spans="1:14" x14ac:dyDescent="0.3">
      <c r="H128" s="13"/>
      <c r="I128" s="13"/>
      <c r="J128" s="13"/>
    </row>
    <row r="129" spans="1:13" ht="16.5" customHeight="1" x14ac:dyDescent="0.3">
      <c r="A129" s="78" t="s">
        <v>19</v>
      </c>
      <c r="B129" s="67"/>
      <c r="C129" s="81" t="s">
        <v>7</v>
      </c>
      <c r="D129" s="82" t="s">
        <v>20</v>
      </c>
      <c r="E129" s="82" t="s">
        <v>15</v>
      </c>
      <c r="F129" s="83" t="s">
        <v>16</v>
      </c>
      <c r="G129" s="82" t="s">
        <v>17</v>
      </c>
      <c r="H129" s="70"/>
      <c r="I129" s="70"/>
      <c r="J129" s="70"/>
      <c r="K129" s="82" t="s">
        <v>72</v>
      </c>
      <c r="L129" s="86" t="s">
        <v>18</v>
      </c>
      <c r="M129" s="81" t="s">
        <v>12</v>
      </c>
    </row>
    <row r="130" spans="1:13" ht="25.5" customHeight="1" x14ac:dyDescent="0.3">
      <c r="A130" s="78"/>
      <c r="B130" s="67"/>
      <c r="C130" s="81"/>
      <c r="D130" s="82"/>
      <c r="E130" s="82"/>
      <c r="F130" s="83"/>
      <c r="G130" s="82"/>
      <c r="H130" s="70"/>
      <c r="I130" s="70"/>
      <c r="J130" s="70"/>
      <c r="K130" s="82"/>
      <c r="L130" s="86"/>
      <c r="M130" s="81"/>
    </row>
    <row r="131" spans="1:13" x14ac:dyDescent="0.3">
      <c r="A131" s="17">
        <v>112</v>
      </c>
      <c r="B131" s="63" t="s">
        <v>141</v>
      </c>
      <c r="C131" s="21" t="s">
        <v>110</v>
      </c>
      <c r="D131" s="13">
        <v>5000</v>
      </c>
      <c r="E131" s="38">
        <v>0</v>
      </c>
      <c r="F131" s="38">
        <v>0</v>
      </c>
      <c r="G131" s="4">
        <v>0</v>
      </c>
      <c r="H131" s="4">
        <v>0</v>
      </c>
      <c r="I131" s="28">
        <v>0</v>
      </c>
      <c r="J131" s="28">
        <v>0</v>
      </c>
      <c r="K131" s="28">
        <f>D131+E131+F131+G131+H132</f>
        <v>5000</v>
      </c>
      <c r="L131" s="13">
        <v>250</v>
      </c>
      <c r="M131" s="22">
        <f>D131+E131+F131+G131+L131</f>
        <v>5250</v>
      </c>
    </row>
    <row r="134" spans="1:13" x14ac:dyDescent="0.3">
      <c r="L134" s="20"/>
    </row>
    <row r="140" spans="1:13" x14ac:dyDescent="0.3">
      <c r="C140" s="19"/>
    </row>
    <row r="142" spans="1:13" x14ac:dyDescent="0.3">
      <c r="F142" s="18"/>
    </row>
  </sheetData>
  <mergeCells count="24">
    <mergeCell ref="G129:G130"/>
    <mergeCell ref="K129:K130"/>
    <mergeCell ref="L129:L130"/>
    <mergeCell ref="M129:M130"/>
    <mergeCell ref="A129:A130"/>
    <mergeCell ref="C129:C130"/>
    <mergeCell ref="D129:D130"/>
    <mergeCell ref="E129:E130"/>
    <mergeCell ref="F129:F130"/>
    <mergeCell ref="A1:M1"/>
    <mergeCell ref="A11:M11"/>
    <mergeCell ref="A31:A32"/>
    <mergeCell ref="B31:B32"/>
    <mergeCell ref="C31:C32"/>
    <mergeCell ref="D31:D32"/>
    <mergeCell ref="E31:E32"/>
    <mergeCell ref="F31:F32"/>
    <mergeCell ref="G31:G32"/>
    <mergeCell ref="K31:K32"/>
    <mergeCell ref="L31:L32"/>
    <mergeCell ref="M31:M32"/>
    <mergeCell ref="H31:H32"/>
    <mergeCell ref="I31:I32"/>
    <mergeCell ref="J31:J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Puestos y Salarios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2024-02-29T17:24:20Z</dcterms:modified>
</cp:coreProperties>
</file>