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 activeTab="1"/>
  </bookViews>
  <sheets>
    <sheet name="Empleados Activ" sheetId="3" r:id="rId1"/>
    <sheet name="Puestos y Salarios " sheetId="14" r:id="rId2"/>
    <sheet name="Subgrupo 18" sheetId="13" r:id="rId3"/>
    <sheet name="Viaticos" sheetId="6" state="hidden" r:id="rId4"/>
    <sheet name="Dietas " sheetId="5" state="hidden" r:id="rId5"/>
  </sheets>
  <definedNames>
    <definedName name="_xlnm._FilterDatabase" localSheetId="0" hidden="1">'Empleados Activ'!$A$12:$D$133</definedName>
    <definedName name="_xlnm._FilterDatabase" localSheetId="1" hidden="1">'Puestos y Salarios '!$B$12:$C$131</definedName>
  </definedNames>
  <calcPr calcId="145621"/>
</workbook>
</file>

<file path=xl/calcChain.xml><?xml version="1.0" encoding="utf-8"?>
<calcChain xmlns="http://schemas.openxmlformats.org/spreadsheetml/2006/main">
  <c r="M135" i="14" l="1"/>
  <c r="K135" i="14"/>
  <c r="K131" i="14"/>
  <c r="M131" i="14" s="1"/>
  <c r="K130" i="14"/>
  <c r="M130" i="14" s="1"/>
  <c r="K129" i="14"/>
  <c r="M129" i="14" s="1"/>
  <c r="K128" i="14"/>
  <c r="M128" i="14" s="1"/>
  <c r="K127" i="14"/>
  <c r="M127" i="14" s="1"/>
  <c r="K126" i="14"/>
  <c r="M126" i="14" s="1"/>
  <c r="K125" i="14"/>
  <c r="M125" i="14" s="1"/>
  <c r="K124" i="14"/>
  <c r="M124" i="14" s="1"/>
  <c r="K123" i="14"/>
  <c r="M123" i="14" s="1"/>
  <c r="K122" i="14"/>
  <c r="M122" i="14" s="1"/>
  <c r="K121" i="14"/>
  <c r="M121" i="14" s="1"/>
  <c r="K120" i="14"/>
  <c r="M120" i="14" s="1"/>
  <c r="K119" i="14"/>
  <c r="M119" i="14" s="1"/>
  <c r="K118" i="14"/>
  <c r="M118" i="14" s="1"/>
  <c r="K117" i="14"/>
  <c r="M117" i="14" s="1"/>
  <c r="K116" i="14"/>
  <c r="M116" i="14" s="1"/>
  <c r="K115" i="14"/>
  <c r="M115" i="14" s="1"/>
  <c r="L114" i="14"/>
  <c r="K114" i="14"/>
  <c r="K113" i="14"/>
  <c r="M113" i="14" s="1"/>
  <c r="K112" i="14"/>
  <c r="M112" i="14" s="1"/>
  <c r="K111" i="14"/>
  <c r="M111" i="14" s="1"/>
  <c r="K110" i="14"/>
  <c r="M110" i="14" s="1"/>
  <c r="K109" i="14"/>
  <c r="M109" i="14" s="1"/>
  <c r="K108" i="14"/>
  <c r="M108" i="14" s="1"/>
  <c r="K107" i="14"/>
  <c r="M107" i="14" s="1"/>
  <c r="K106" i="14"/>
  <c r="M106" i="14" s="1"/>
  <c r="K105" i="14"/>
  <c r="M105" i="14" s="1"/>
  <c r="K104" i="14"/>
  <c r="M104" i="14" s="1"/>
  <c r="K103" i="14"/>
  <c r="M103" i="14" s="1"/>
  <c r="K102" i="14"/>
  <c r="M102" i="14" s="1"/>
  <c r="L101" i="14"/>
  <c r="F101" i="14"/>
  <c r="K101" i="14" s="1"/>
  <c r="M101" i="14" s="1"/>
  <c r="K100" i="14"/>
  <c r="M100" i="14" s="1"/>
  <c r="K99" i="14"/>
  <c r="M99" i="14" s="1"/>
  <c r="K98" i="14"/>
  <c r="M98" i="14" s="1"/>
  <c r="K97" i="14"/>
  <c r="M97" i="14" s="1"/>
  <c r="K95" i="14"/>
  <c r="M95" i="14" s="1"/>
  <c r="L94" i="14"/>
  <c r="K94" i="14"/>
  <c r="M94" i="14" s="1"/>
  <c r="K93" i="14"/>
  <c r="M93" i="14" s="1"/>
  <c r="K92" i="14"/>
  <c r="M92" i="14" s="1"/>
  <c r="K91" i="14"/>
  <c r="M91" i="14" s="1"/>
  <c r="L90" i="14"/>
  <c r="K90" i="14"/>
  <c r="M90" i="14" s="1"/>
  <c r="K89" i="14"/>
  <c r="M89" i="14" s="1"/>
  <c r="K88" i="14"/>
  <c r="M88" i="14" s="1"/>
  <c r="K87" i="14"/>
  <c r="M87" i="14" s="1"/>
  <c r="K86" i="14"/>
  <c r="M86" i="14" s="1"/>
  <c r="K85" i="14"/>
  <c r="M85" i="14" s="1"/>
  <c r="K84" i="14"/>
  <c r="M84" i="14" s="1"/>
  <c r="L83" i="14"/>
  <c r="K83" i="14"/>
  <c r="M83" i="14" s="1"/>
  <c r="K82" i="14"/>
  <c r="M82" i="14" s="1"/>
  <c r="K81" i="14"/>
  <c r="M81" i="14" s="1"/>
  <c r="K80" i="14"/>
  <c r="M80" i="14" s="1"/>
  <c r="K79" i="14"/>
  <c r="M79" i="14" s="1"/>
  <c r="K78" i="14"/>
  <c r="M78" i="14" s="1"/>
  <c r="K77" i="14"/>
  <c r="M77" i="14" s="1"/>
  <c r="K76" i="14"/>
  <c r="M76" i="14" s="1"/>
  <c r="K75" i="14"/>
  <c r="M75" i="14" s="1"/>
  <c r="K74" i="14"/>
  <c r="M74" i="14" s="1"/>
  <c r="K73" i="14"/>
  <c r="M73" i="14" s="1"/>
  <c r="K72" i="14"/>
  <c r="M72" i="14" s="1"/>
  <c r="K71" i="14"/>
  <c r="M71" i="14" s="1"/>
  <c r="K70" i="14"/>
  <c r="M70" i="14" s="1"/>
  <c r="K69" i="14"/>
  <c r="M69" i="14" s="1"/>
  <c r="K68" i="14"/>
  <c r="M68" i="14" s="1"/>
  <c r="K67" i="14"/>
  <c r="M67" i="14" s="1"/>
  <c r="K66" i="14"/>
  <c r="M66" i="14" s="1"/>
  <c r="K65" i="14"/>
  <c r="M65" i="14" s="1"/>
  <c r="K64" i="14"/>
  <c r="M64" i="14" s="1"/>
  <c r="K63" i="14"/>
  <c r="M63" i="14" s="1"/>
  <c r="K62" i="14"/>
  <c r="M62" i="14" s="1"/>
  <c r="K61" i="14"/>
  <c r="M61" i="14" s="1"/>
  <c r="K60" i="14"/>
  <c r="M60" i="14" s="1"/>
  <c r="K59" i="14"/>
  <c r="M59" i="14" s="1"/>
  <c r="K58" i="14"/>
  <c r="M58" i="14" s="1"/>
  <c r="K57" i="14"/>
  <c r="M57" i="14" s="1"/>
  <c r="K56" i="14"/>
  <c r="M56" i="14" s="1"/>
  <c r="K55" i="14"/>
  <c r="M55" i="14" s="1"/>
  <c r="K54" i="14"/>
  <c r="M54" i="14" s="1"/>
  <c r="K53" i="14"/>
  <c r="M53" i="14" s="1"/>
  <c r="K52" i="14"/>
  <c r="M52" i="14" s="1"/>
  <c r="K51" i="14"/>
  <c r="M51" i="14" s="1"/>
  <c r="K50" i="14"/>
  <c r="M50" i="14" s="1"/>
  <c r="K49" i="14"/>
  <c r="M49" i="14" s="1"/>
  <c r="K48" i="14"/>
  <c r="M48" i="14" s="1"/>
  <c r="K47" i="14"/>
  <c r="M47" i="14" s="1"/>
  <c r="K46" i="14"/>
  <c r="M46" i="14" s="1"/>
  <c r="K45" i="14"/>
  <c r="M45" i="14" s="1"/>
  <c r="K44" i="14"/>
  <c r="M44" i="14" s="1"/>
  <c r="K43" i="14"/>
  <c r="M43" i="14" s="1"/>
  <c r="K42" i="14"/>
  <c r="M42" i="14" s="1"/>
  <c r="K41" i="14"/>
  <c r="M41" i="14" s="1"/>
  <c r="K40" i="14"/>
  <c r="M40" i="14" s="1"/>
  <c r="K39" i="14"/>
  <c r="M39" i="14" s="1"/>
  <c r="K38" i="14"/>
  <c r="M38" i="14" s="1"/>
  <c r="K37" i="14"/>
  <c r="M37" i="14" s="1"/>
  <c r="K36" i="14"/>
  <c r="M36" i="14" s="1"/>
  <c r="K35" i="14"/>
  <c r="M35" i="14" s="1"/>
  <c r="K34" i="14"/>
  <c r="M34" i="14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5" i="14" s="1"/>
  <c r="K33" i="14"/>
  <c r="M33" i="14" s="1"/>
  <c r="K28" i="14"/>
  <c r="M28" i="14" s="1"/>
  <c r="K27" i="14"/>
  <c r="M27" i="14" s="1"/>
  <c r="B27" i="14"/>
  <c r="K26" i="14"/>
  <c r="M26" i="14" s="1"/>
  <c r="B26" i="14"/>
  <c r="K25" i="14"/>
  <c r="M25" i="14" s="1"/>
  <c r="L24" i="14"/>
  <c r="K24" i="14"/>
  <c r="K23" i="14"/>
  <c r="M23" i="14" s="1"/>
  <c r="B23" i="14"/>
  <c r="K22" i="14"/>
  <c r="M22" i="14" s="1"/>
  <c r="B22" i="14"/>
  <c r="K21" i="14"/>
  <c r="M21" i="14" s="1"/>
  <c r="B21" i="14"/>
  <c r="K20" i="14"/>
  <c r="M20" i="14" s="1"/>
  <c r="B20" i="14"/>
  <c r="K19" i="14"/>
  <c r="M19" i="14" s="1"/>
  <c r="B19" i="14"/>
  <c r="L18" i="14"/>
  <c r="K18" i="14"/>
  <c r="B18" i="14"/>
  <c r="K17" i="14"/>
  <c r="M17" i="14" s="1"/>
  <c r="B17" i="14"/>
  <c r="G16" i="14"/>
  <c r="K16" i="14" s="1"/>
  <c r="M16" i="14" s="1"/>
  <c r="B16" i="14"/>
  <c r="K15" i="14"/>
  <c r="M15" i="14" s="1"/>
  <c r="B15" i="14"/>
  <c r="K14" i="14"/>
  <c r="M14" i="14" s="1"/>
  <c r="B14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K13" i="14"/>
  <c r="M13" i="14" s="1"/>
  <c r="A9" i="14"/>
  <c r="A8" i="14"/>
  <c r="M114" i="14" l="1"/>
  <c r="M18" i="14"/>
  <c r="M24" i="14"/>
  <c r="A120" i="3" l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</calcChain>
</file>

<file path=xl/sharedStrings.xml><?xml version="1.0" encoding="utf-8"?>
<sst xmlns="http://schemas.openxmlformats.org/spreadsheetml/2006/main" count="652" uniqueCount="299">
  <si>
    <t>NOMBRE DEL EMPLEADO</t>
  </si>
  <si>
    <t>RENGLON</t>
  </si>
  <si>
    <t>Director Financiero</t>
  </si>
  <si>
    <t>Guardián</t>
  </si>
  <si>
    <t>No.</t>
  </si>
  <si>
    <t>Asistente de Dirección Técnica</t>
  </si>
  <si>
    <t>Coordinador Regional</t>
  </si>
  <si>
    <t>Recepcionista</t>
  </si>
  <si>
    <t>Piloto</t>
  </si>
  <si>
    <t>Mensajero</t>
  </si>
  <si>
    <t>022</t>
  </si>
  <si>
    <t>021</t>
  </si>
  <si>
    <t>PUESTO NOMINAL</t>
  </si>
  <si>
    <t>011</t>
  </si>
  <si>
    <t>SUELDO BASE RENGLÓN 011</t>
  </si>
  <si>
    <t>COMPLE MENTO SALARIAL RENGLON (012)</t>
  </si>
  <si>
    <t>BONIF. X ANTIGÜE DAD REN.013</t>
  </si>
  <si>
    <t>BONIF.PROFESIONAL RENGLÓN 014</t>
  </si>
  <si>
    <t>TOTAL     SUELDO DEVENGADO</t>
  </si>
  <si>
    <t>BONIFICACIÓN DECRETO         37-2001         RENGLÓN 015</t>
  </si>
  <si>
    <t>SUELDO BASE RENGLON 022</t>
  </si>
  <si>
    <t>COMPLE MENTO SALARIAL RENGLON (024)</t>
  </si>
  <si>
    <t>BONIFICACIÓN POR ANTIGÜE DAD RENGLÓN 025</t>
  </si>
  <si>
    <t>BONIFICA CIÓN PROFE SIONAL RENGLÓN 026</t>
  </si>
  <si>
    <t>BONIFICA CIÓN DECRETO         37-2001         RENGLÓN 027</t>
  </si>
  <si>
    <t>NO.</t>
  </si>
  <si>
    <t>SUELDO BASE RENGLON 021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</si>
  <si>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</si>
  <si>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</si>
  <si>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</si>
  <si>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</si>
  <si>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</si>
  <si>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</si>
  <si>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Artículo 10. Información Pública de Oficio </t>
  </si>
  <si>
    <t>VACANTE</t>
  </si>
  <si>
    <t>DEPENDENCIA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</si>
  <si>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</si>
  <si>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</si>
  <si>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</si>
  <si>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</si>
  <si>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</si>
  <si>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</si>
  <si>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</si>
  <si>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</si>
  <si>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</si>
  <si>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</si>
  <si>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</si>
  <si>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</si>
  <si>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</si>
  <si>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</si>
  <si>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</si>
  <si>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MIRNA ARACELY MEDINA GOMEZ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</si>
  <si>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</si>
  <si>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</si>
  <si>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</si>
  <si>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</si>
  <si>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</si>
  <si>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DULCE ESMERALDA ZUÑIGA ESTRADA DE LOPEZ</t>
  </si>
  <si>
    <t>BYRON ENRIQUE VILLANUEVA GONZALEZ</t>
  </si>
  <si>
    <t>FRANCISCO AGUILAR JIMON</t>
  </si>
  <si>
    <t>MANUEL ESTUARDO VELASQUEZ VICENTE</t>
  </si>
  <si>
    <t>SELMAN MANFREDO BARRIOS DIAZ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</si>
  <si>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</si>
  <si>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</si>
  <si>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</si>
  <si>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</si>
  <si>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</si>
  <si>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</si>
  <si>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</si>
  <si>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</si>
  <si>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</si>
  <si>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</si>
  <si>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</si>
  <si>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</si>
  <si>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</si>
  <si>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</si>
  <si>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</si>
  <si>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</si>
  <si>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</si>
  <si>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PABLO MANUEL ANDRADE JACOBO</t>
  </si>
  <si>
    <t>SANTIAGO JAVIER VICENTE POROJ</t>
  </si>
  <si>
    <t>MARIO ESTUARDO CABNAL</t>
  </si>
  <si>
    <t>FRANCISCO TUNCHE TOSCANO</t>
  </si>
  <si>
    <t>GRECIA STEPHANNIA ESTRADA CASTILLO</t>
  </si>
  <si>
    <t>TOTAL SUELDO DEVENGADO</t>
  </si>
  <si>
    <t>KAREN ESTHEFANY OSORIO RAMIREZ</t>
  </si>
  <si>
    <t>SERVCIOS EXTRAORDINARIOS PERSONAL PERMANENTE 41</t>
  </si>
  <si>
    <t xml:space="preserve">NOMBRE </t>
  </si>
  <si>
    <t xml:space="preserve">Total salario </t>
  </si>
  <si>
    <t>Total Salario Devengado</t>
  </si>
  <si>
    <t xml:space="preserve">Dietas </t>
  </si>
  <si>
    <t>MANUEL EUSEBIO NORATO GUTIERREZ</t>
  </si>
  <si>
    <t xml:space="preserve">JORGE AUGUSTO CRUZ MARTINEZ </t>
  </si>
  <si>
    <t>LORENA ANABELLA MORALES QUIROA</t>
  </si>
  <si>
    <t>GLORIA AMPARO GUZMAN RODRIGUEZ</t>
  </si>
  <si>
    <t>ANA CAROLINA MORALES FUENTES</t>
  </si>
  <si>
    <t>ERICK ROBERTO BORJA CRUZ</t>
  </si>
  <si>
    <t>LISTADO DE PLAZAS Y SALARIOS POR RENGLÓN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</si>
  <si>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</si>
  <si>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</si>
  <si>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</si>
  <si>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GLORIA MARIBEL CHIROY MORALES</t>
  </si>
  <si>
    <t>GABRIEL ENRIQUE IXTACUY YAC</t>
  </si>
  <si>
    <t xml:space="preserve">ANITA MARIELA FERNANDEZ AGUILAR </t>
  </si>
  <si>
    <t>ELSA BEATRIZ ORANTES CACHUPE</t>
  </si>
  <si>
    <t>Director de Recursos Humanos</t>
  </si>
  <si>
    <t xml:space="preserve">RONALD DANIEL GALINDO ESCOBAR </t>
  </si>
  <si>
    <t>DIANA PAOLA GONZALEZ PIEDRASANTA</t>
  </si>
  <si>
    <t>GUSTAVO ADOLFO ALVARADO CALDERON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</si>
  <si>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</si>
  <si>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</si>
  <si>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</si>
  <si>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</si>
  <si>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</si>
  <si>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</si>
  <si>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</si>
  <si>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</si>
  <si>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>Jefe De La Unidad De  Comunicación Y Relaciones Públicas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</si>
  <si>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</si>
  <si>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</si>
  <si>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</si>
  <si>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</si>
  <si>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</si>
  <si>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 xml:space="preserve">Asistente  Supernumerario </t>
  </si>
  <si>
    <t>SIMKHAT MIJANGOS ESCOBAR</t>
  </si>
  <si>
    <t>ALBA GUADALUPE DEL ROSARIO HERNANDEZ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</si>
  <si>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</si>
  <si>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</si>
  <si>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RICARDO AUGUSTO ECHEVERRIA</t>
  </si>
  <si>
    <t>NANCY ARACELY MARTÍNEZ</t>
  </si>
  <si>
    <t>ANA MARÍA CABRERA ÁLVAREZ</t>
  </si>
  <si>
    <t>LUIS DAVID WINTER LUTHER</t>
  </si>
  <si>
    <t>ALEX HIPÓLITO TZIB CHUB</t>
  </si>
  <si>
    <t>MELVIN ADILIO GRAMAJO GÁMEZ</t>
  </si>
  <si>
    <t>MELVYN ADILIO GRAMAJO GÁMEZ</t>
  </si>
  <si>
    <t>Asistente Administrativo de Junta Directiva</t>
  </si>
  <si>
    <t>Técnico III de Participación Ciudadana</t>
  </si>
  <si>
    <t>Operativo de Servicios Generales</t>
  </si>
  <si>
    <t>Técnico II de Inventario</t>
  </si>
  <si>
    <t>Coordinador de Contabilidad</t>
  </si>
  <si>
    <t>Operativo de Centro De Copiado</t>
  </si>
  <si>
    <t>Técnico Especializado de Nomina</t>
  </si>
  <si>
    <t>Jefe de La Unidad de  Comunicación Y Relaciones Públicas</t>
  </si>
  <si>
    <t>Encargado de Gestión Y Cooperación</t>
  </si>
  <si>
    <t>Guardián Diurno</t>
  </si>
  <si>
    <t xml:space="preserve">JESSIKA LISETTE CHAVEZ MONTOYA </t>
  </si>
  <si>
    <t>Viáticos</t>
  </si>
  <si>
    <t>VÍCTOR ARNOLDO CASTAÑEDA MUÑOZ</t>
  </si>
  <si>
    <t>UVALDO RANFERY JUAREZ MARROQUIN</t>
  </si>
  <si>
    <t>MAITE ALEJANDRA AVILA JUAREZ</t>
  </si>
  <si>
    <t>CLAUDIA EUGENIA MENDIZABAL VELASQUEZ</t>
  </si>
  <si>
    <t>LILIAN ELIZABETH RODRIGUEZ LOPEZ</t>
  </si>
  <si>
    <t>VIVIAN MISHELL PAZ CAAL</t>
  </si>
  <si>
    <t>RAMON ALFREDO ESPINOZA PEÑATE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</si>
  <si>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</si>
  <si>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</si>
  <si>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</si>
  <si>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</si>
  <si>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</si>
  <si>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KEHILLY IZABEL ARAGON ZEPEDA</t>
  </si>
  <si>
    <t>LISBETH ROXANA GUERRA HERNANDEZ DE CALEL</t>
  </si>
  <si>
    <t>MARTHA GLORIA XOQUIC POZ</t>
  </si>
  <si>
    <t>ROGER ALEXANDER LOPEZ UTRILLA</t>
  </si>
  <si>
    <t>BETZABETH MARISLEYSIS YAJAIRA RECINOS PIO</t>
  </si>
  <si>
    <t>MELANIE ALEXA PINEDA ALBIZUREZ</t>
  </si>
  <si>
    <t>Asesor Juridico</t>
  </si>
  <si>
    <t>Asesor Jurídico</t>
  </si>
  <si>
    <t>ADDA YEIMY MONTUFAR GARCIA</t>
  </si>
  <si>
    <t>Jefe del Departamento de Subsectores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</si>
  <si>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</si>
  <si>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</si>
  <si>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</si>
  <si>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Secretaria del Departamento de Incidencia Política e Institucional</t>
  </si>
  <si>
    <t>JORGE LEONEL BORRAYO HERNANDEZ</t>
  </si>
  <si>
    <t xml:space="preserve">Técnico de Inventario </t>
  </si>
  <si>
    <t xml:space="preserve">Asistente Administrativo de Dirección General </t>
  </si>
  <si>
    <t>Director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</si>
  <si>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</si>
  <si>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</si>
  <si>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</si>
  <si>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</si>
  <si>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</si>
  <si>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</si>
  <si>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</si>
  <si>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</si>
  <si>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</si>
  <si>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</si>
  <si>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</si>
  <si>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</si>
  <si>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</si>
  <si>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</si>
  <si>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</si>
  <si>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</si>
  <si>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</si>
  <si>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</si>
  <si>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</si>
  <si>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</si>
  <si>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</si>
  <si>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</si>
  <si>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</si>
  <si>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</si>
  <si>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</si>
  <si>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</si>
  <si>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</si>
  <si>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</si>
  <si>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</si>
  <si>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</si>
  <si>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</si>
  <si>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</si>
  <si>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</si>
  <si>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</si>
  <si>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</si>
  <si>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</si>
  <si>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</si>
  <si>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</si>
  <si>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</si>
  <si>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 xml:space="preserve">Técnico  De Compras </t>
  </si>
  <si>
    <t>Técnico De Inventario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</si>
  <si>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</si>
  <si>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</si>
  <si>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</si>
  <si>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</si>
  <si>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</si>
  <si>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</si>
  <si>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</si>
  <si>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</si>
  <si>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</si>
  <si>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</si>
  <si>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</si>
  <si>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</si>
  <si>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</si>
  <si>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</si>
  <si>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</si>
  <si>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</si>
  <si>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</si>
  <si>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Técnico De Fortalecimiento Y Fomento De La Participación Ciudadana</t>
  </si>
  <si>
    <t>Técnico  de Archivo</t>
  </si>
  <si>
    <t>Técnico de Informática</t>
  </si>
  <si>
    <t>Contador General</t>
  </si>
  <si>
    <t>Técnico de Tesorería</t>
  </si>
  <si>
    <t>Tecnico Júridico</t>
  </si>
  <si>
    <t>Técnico de Lengua de Señas</t>
  </si>
  <si>
    <t>Encargado de la Unidad de Interseccionalidad</t>
  </si>
  <si>
    <t>Jefe del Departamento de Promoción de Acceso a los Derechos de las Personas con Discapacidad</t>
  </si>
  <si>
    <t>Director De Auditoria Interna</t>
  </si>
  <si>
    <t xml:space="preserve">Director De Planificación </t>
  </si>
  <si>
    <t>Delegado Departamental Santa Rosa</t>
  </si>
  <si>
    <t>Técnico De Nomina</t>
  </si>
  <si>
    <t>Técnico de Almacén</t>
  </si>
  <si>
    <t>Jefe Del Departamento De Servicio Nacional De Discapacidad</t>
  </si>
  <si>
    <t>Técnico De Análisis Y Datos Estadísticos</t>
  </si>
  <si>
    <t>Jefe del Departamento de Promoción de Acceso a los Derechos de las Personas con Discapacidad.</t>
  </si>
  <si>
    <t>Profesional De Formación Del Recurso Humano</t>
  </si>
  <si>
    <t>CESIAH YESMINNIA CHEN FUENTES</t>
  </si>
  <si>
    <t>DIANA FABIOLA FLORES OROZCO DE MEDINA</t>
  </si>
  <si>
    <t>DIANA PATRICIA VÉLIZ CONDE</t>
  </si>
  <si>
    <t>Asistente De Dirección Administrativa</t>
  </si>
  <si>
    <t>CLARA MARCELA GARCÍA GARCÍA</t>
  </si>
  <si>
    <t>MARÍA DEL ROSARIO CHILE MONROY</t>
  </si>
  <si>
    <t>LUCY IVONNE HERRERA GARCÍA DE PERDOMO</t>
  </si>
  <si>
    <t>ANA LIGIA TOVAR LUARCA</t>
  </si>
  <si>
    <t>Subdirector Tecnico</t>
  </si>
  <si>
    <t>KARLA PATRICIA GIRON FRANCO</t>
  </si>
  <si>
    <t>Técnico De Centro De Costo</t>
  </si>
  <si>
    <t>DETALLE SERVICIO 018</t>
  </si>
  <si>
    <t>NOMBRE</t>
  </si>
  <si>
    <t>NUMERO DE CONTRATO</t>
  </si>
  <si>
    <t>TEMPORALIDAD DEL CONTRATO</t>
  </si>
  <si>
    <t>TIPO DE SERVICIO</t>
  </si>
  <si>
    <t>RENGLÓN</t>
  </si>
  <si>
    <t>MONTO DEL CONTRATO</t>
  </si>
  <si>
    <t>HONORARIOS MENSUALES</t>
  </si>
  <si>
    <t>Victoria Aryli De Leon Escobar</t>
  </si>
  <si>
    <t>DIRECCION ADMINISTRATIVA</t>
  </si>
  <si>
    <t>SERVICIOS TECNICOS</t>
  </si>
  <si>
    <t>CONADI 01-189-2024</t>
  </si>
  <si>
    <t>Del 02 de febrero de 2024 al 31 de diciembre de 2024</t>
  </si>
  <si>
    <t>JONNATHAN DAVID GERRERO CASTAÑEDA</t>
  </si>
  <si>
    <t>JONNATHAN DAVID GUERRERO CASTAÑEDA</t>
  </si>
  <si>
    <t>Rossana Elizabeth Pacheco Carrera</t>
  </si>
  <si>
    <t>Director General : María de los Angeles Zavala Bonilla</t>
  </si>
  <si>
    <t>Director General : Maria de Los Angeles Zavala Bonilla</t>
  </si>
  <si>
    <t>NICOLAS ISAIAS MENCHU MENCHU</t>
  </si>
  <si>
    <t>Técnico De Promoción De Acceso A Los Derechos De Las Personas Con Discapacidad</t>
  </si>
  <si>
    <t>YOSELINE MARIELA QUIROA MATEO</t>
  </si>
  <si>
    <t>LUIS ALEJANDRO MENDOZA FIGUEROA</t>
  </si>
  <si>
    <t>HEIMY MARYSUCEL RODRIGUEZ SOSA</t>
  </si>
  <si>
    <t>JUNIOR JOSUE ALCA TORRES</t>
  </si>
  <si>
    <t>ROCIO DEL PILAR ALVAREZ ROSALES</t>
  </si>
  <si>
    <t>CONADI-03-189-2024</t>
  </si>
  <si>
    <t>Del 02 de mayo de 2024 al 31 de diciembre de 2024</t>
  </si>
  <si>
    <t>FECHA DE ACTUALIZACIÓN:  11/07/2024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</si>
  <si>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Junio 2024</t>
    </r>
  </si>
  <si>
    <t>PUESTO FUNCIONAL</t>
  </si>
  <si>
    <t>ELSA GUADALUPE PEREZ JIMENEZ</t>
  </si>
  <si>
    <t>EVELYN VIVIANA CHAVEZ FUENTES</t>
  </si>
  <si>
    <t>INGRID MARYLENA CHAVALOC MORALES</t>
  </si>
  <si>
    <t>ARIEL IVAN DE JESUS SALAZAR CUTZAL</t>
  </si>
  <si>
    <t>Técnico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</si>
</sst>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  <numFmt numFmtId="166" formatCode="_-[$Q-100A]* #,##0.00_ ;_-[$Q-100A]* \-#,##0.00\ ;_-[$Q-100A]* &quot;-&quot;??_ ;_-@_ "/>
    <numFmt numFmtId="167" formatCode="_-[$Q-100A]* #,##0.00_-;\-[$Q-100A]* #,##0.00_-;_-[$Q-100A]* &quot;-&quot;??_-;_-@_-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rgb="FF9C0006"/>
      <name val="Calibri"/>
      <family val="2"/>
      <scheme val="minor"/>
    </font>
    <font>
      <sz val="10"/>
      <name val="Cambria"/>
      <family val="2"/>
      <scheme val="major"/>
    </font>
    <font>
      <sz val="10"/>
      <color theme="1"/>
      <name val="Cambria"/>
      <family val="2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3" fillId="5" borderId="0" applyNumberFormat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135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49" fontId="4" fillId="0" borderId="18" xfId="0" applyNumberFormat="1" applyFont="1" applyBorder="1" applyAlignment="1">
      <alignment horizontal="center"/>
    </xf>
    <xf numFmtId="166" fontId="7" fillId="0" borderId="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0" fontId="2" fillId="0" borderId="0" xfId="0" applyFont="1" applyBorder="1"/>
    <xf numFmtId="0" fontId="6" fillId="0" borderId="0" xfId="0" applyFont="1"/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Border="1"/>
    <xf numFmtId="0" fontId="4" fillId="0" borderId="2" xfId="0" applyFont="1" applyFill="1" applyBorder="1"/>
    <xf numFmtId="49" fontId="4" fillId="0" borderId="7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20" xfId="0" applyFont="1" applyFill="1" applyBorder="1"/>
    <xf numFmtId="49" fontId="4" fillId="0" borderId="11" xfId="0" applyNumberFormat="1" applyFont="1" applyFill="1" applyBorder="1" applyAlignment="1">
      <alignment horizontal="center"/>
    </xf>
    <xf numFmtId="0" fontId="19" fillId="0" borderId="20" xfId="2" applyFont="1" applyFill="1" applyBorder="1"/>
    <xf numFmtId="0" fontId="2" fillId="0" borderId="2" xfId="0" applyFont="1" applyBorder="1" applyAlignment="1">
      <alignment horizontal="center" vertical="center"/>
    </xf>
    <xf numFmtId="0" fontId="4" fillId="0" borderId="20" xfId="2" applyFont="1" applyFill="1" applyBorder="1"/>
    <xf numFmtId="0" fontId="4" fillId="0" borderId="28" xfId="0" applyFont="1" applyBorder="1" applyAlignment="1">
      <alignment horizontal="center"/>
    </xf>
    <xf numFmtId="0" fontId="5" fillId="0" borderId="13" xfId="0" applyFont="1" applyFill="1" applyBorder="1" applyAlignment="1">
      <alignment vertical="center" wrapText="1"/>
    </xf>
    <xf numFmtId="164" fontId="2" fillId="0" borderId="0" xfId="1" applyFont="1"/>
    <xf numFmtId="0" fontId="4" fillId="0" borderId="27" xfId="2" applyFont="1" applyFill="1" applyBorder="1"/>
    <xf numFmtId="4" fontId="2" fillId="0" borderId="0" xfId="0" applyNumberFormat="1" applyFont="1"/>
    <xf numFmtId="0" fontId="0" fillId="0" borderId="0" xfId="0"/>
    <xf numFmtId="0" fontId="7" fillId="0" borderId="2" xfId="0" applyFont="1" applyFill="1" applyBorder="1" applyAlignment="1">
      <alignment vertical="center" wrapText="1"/>
    </xf>
    <xf numFmtId="167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12" xfId="0" applyFont="1" applyFill="1" applyBorder="1" applyAlignment="1">
      <alignment vertical="center" wrapText="1"/>
    </xf>
    <xf numFmtId="164" fontId="2" fillId="0" borderId="2" xfId="0" applyNumberFormat="1" applyFont="1" applyFill="1" applyBorder="1"/>
    <xf numFmtId="0" fontId="2" fillId="0" borderId="0" xfId="0" applyFont="1" applyFill="1"/>
    <xf numFmtId="0" fontId="7" fillId="0" borderId="22" xfId="0" applyFont="1" applyFill="1" applyBorder="1" applyAlignment="1">
      <alignment vertical="center" wrapText="1"/>
    </xf>
    <xf numFmtId="164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top" wrapText="1"/>
    </xf>
    <xf numFmtId="164" fontId="8" fillId="0" borderId="2" xfId="1" applyFont="1" applyFill="1" applyBorder="1" applyAlignment="1">
      <alignment horizontal="center" vertical="top" wrapText="1"/>
    </xf>
    <xf numFmtId="165" fontId="2" fillId="0" borderId="2" xfId="1" applyNumberFormat="1" applyFont="1" applyFill="1" applyBorder="1" applyAlignment="1"/>
    <xf numFmtId="165" fontId="21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vertical="center"/>
    </xf>
    <xf numFmtId="165" fontId="15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horizontal="left" vertical="center" wrapText="1"/>
    </xf>
    <xf numFmtId="165" fontId="17" fillId="0" borderId="2" xfId="1" applyNumberFormat="1" applyFont="1" applyFill="1" applyBorder="1" applyAlignment="1">
      <alignment horizontal="left" vertical="center" wrapText="1"/>
    </xf>
    <xf numFmtId="165" fontId="16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top" wrapText="1"/>
    </xf>
    <xf numFmtId="165" fontId="2" fillId="0" borderId="21" xfId="1" applyNumberFormat="1" applyFont="1" applyFill="1" applyBorder="1" applyAlignment="1"/>
    <xf numFmtId="166" fontId="14" fillId="0" borderId="21" xfId="0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right" vertical="center"/>
    </xf>
    <xf numFmtId="166" fontId="8" fillId="0" borderId="2" xfId="0" applyNumberFormat="1" applyFont="1" applyFill="1" applyBorder="1" applyAlignment="1">
      <alignment horizontal="right" vertical="center"/>
    </xf>
    <xf numFmtId="166" fontId="20" fillId="0" borderId="2" xfId="0" applyNumberFormat="1" applyFont="1" applyFill="1" applyBorder="1" applyAlignment="1">
      <alignment horizontal="right" vertical="center"/>
    </xf>
    <xf numFmtId="164" fontId="20" fillId="0" borderId="2" xfId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vertical="center"/>
    </xf>
    <xf numFmtId="165" fontId="21" fillId="0" borderId="20" xfId="1" applyNumberFormat="1" applyFont="1" applyFill="1" applyBorder="1" applyAlignment="1"/>
    <xf numFmtId="164" fontId="2" fillId="0" borderId="2" xfId="1" applyFont="1" applyFill="1" applyBorder="1"/>
    <xf numFmtId="165" fontId="2" fillId="0" borderId="24" xfId="1" applyNumberFormat="1" applyFont="1" applyFill="1" applyBorder="1"/>
    <xf numFmtId="165" fontId="21" fillId="0" borderId="24" xfId="1" applyNumberFormat="1" applyFont="1" applyFill="1" applyBorder="1" applyAlignment="1"/>
    <xf numFmtId="166" fontId="7" fillId="0" borderId="2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5" fontId="2" fillId="0" borderId="2" xfId="1" applyNumberFormat="1" applyFont="1" applyFill="1" applyBorder="1"/>
    <xf numFmtId="0" fontId="0" fillId="0" borderId="0" xfId="0" applyFill="1"/>
    <xf numFmtId="0" fontId="4" fillId="0" borderId="21" xfId="0" applyFont="1" applyFill="1" applyBorder="1"/>
    <xf numFmtId="0" fontId="4" fillId="0" borderId="2" xfId="2" applyFont="1" applyFill="1" applyBorder="1"/>
    <xf numFmtId="0" fontId="5" fillId="0" borderId="12" xfId="0" applyFont="1" applyFill="1" applyBorder="1" applyAlignment="1">
      <alignment vertical="center"/>
    </xf>
    <xf numFmtId="0" fontId="0" fillId="0" borderId="2" xfId="2" applyFont="1" applyFill="1" applyBorder="1" applyAlignment="1">
      <alignment horizontal="left"/>
    </xf>
    <xf numFmtId="165" fontId="2" fillId="0" borderId="24" xfId="1" applyNumberFormat="1" applyFont="1" applyFill="1" applyBorder="1" applyAlignment="1"/>
    <xf numFmtId="166" fontId="14" fillId="0" borderId="2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3" fillId="0" borderId="0" xfId="0" applyFont="1"/>
    <xf numFmtId="0" fontId="5" fillId="0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24" fillId="0" borderId="0" xfId="0" applyFont="1"/>
    <xf numFmtId="165" fontId="18" fillId="0" borderId="2" xfId="1" applyNumberFormat="1" applyFont="1" applyFill="1" applyBorder="1" applyAlignment="1"/>
    <xf numFmtId="0" fontId="7" fillId="0" borderId="13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0" fillId="0" borderId="0" xfId="0" applyNumberFormat="1"/>
    <xf numFmtId="164" fontId="2" fillId="0" borderId="0" xfId="0" applyNumberFormat="1" applyFont="1"/>
    <xf numFmtId="0" fontId="11" fillId="4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</cellXfs>
  <cellStyles count="11">
    <cellStyle name="Incorrecto" xfId="2" builtinId="27"/>
    <cellStyle name="Millares 2" xfId="4"/>
    <cellStyle name="Millares 3" xfId="5"/>
    <cellStyle name="Moneda" xfId="1" builtinId="4"/>
    <cellStyle name="Moneda 2" xfId="3"/>
    <cellStyle name="Normal" xfId="0" builtinId="0"/>
    <cellStyle name="Normal 2" xfId="6"/>
    <cellStyle name="Normal 2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474133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112" zoomScale="90" zoomScaleNormal="90" workbookViewId="0">
      <selection activeCell="D158" sqref="D158"/>
    </sheetView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  <col min="5" max="5" width="18.42578125" bestFit="1" customWidth="1"/>
  </cols>
  <sheetData>
    <row r="1" spans="1:7" s="33" customFormat="1" ht="90" customHeight="1" x14ac:dyDescent="0.25"/>
    <row r="2" spans="1:7" s="33" customFormat="1" ht="15" customHeight="1" x14ac:dyDescent="0.3">
      <c r="A2" s="34" t="s">
        <v>29</v>
      </c>
    </row>
    <row r="3" spans="1:7" s="33" customFormat="1" ht="15" customHeight="1" x14ac:dyDescent="0.3">
      <c r="A3" s="34" t="s">
        <v>30</v>
      </c>
    </row>
    <row r="4" spans="1:7" s="33" customFormat="1" ht="15" customHeight="1" x14ac:dyDescent="0.3">
      <c r="A4" s="34" t="s">
        <v>98</v>
      </c>
    </row>
    <row r="5" spans="1:7" s="33" customFormat="1" ht="15" customHeight="1" x14ac:dyDescent="0.3">
      <c r="A5" s="34" t="s">
        <v>31</v>
      </c>
    </row>
    <row r="6" spans="1:7" s="33" customFormat="1" ht="15" customHeight="1" x14ac:dyDescent="0.25">
      <c r="A6" s="32" t="s">
        <v>281</v>
      </c>
    </row>
    <row r="7" spans="1:7" s="33" customFormat="1" ht="15" customHeight="1" x14ac:dyDescent="0.3">
      <c r="A7" s="34" t="s">
        <v>110</v>
      </c>
    </row>
    <row r="8" spans="1:7" s="33" customFormat="1" ht="15" customHeight="1" x14ac:dyDescent="0.25">
      <c r="A8" s="32" t="s">
        <v>291</v>
      </c>
    </row>
    <row r="9" spans="1:7" s="33" customFormat="1" ht="15" customHeight="1" x14ac:dyDescent="0.3">
      <c r="A9" s="34" t="s">
        <v>292</v>
      </c>
    </row>
    <row r="10" spans="1:7" s="33" customFormat="1" ht="15" customHeight="1" x14ac:dyDescent="0.25"/>
    <row r="11" spans="1:7" ht="15" customHeight="1" thickBot="1" x14ac:dyDescent="0.3">
      <c r="A11" s="120" t="s">
        <v>28</v>
      </c>
      <c r="B11" s="120"/>
      <c r="C11" s="120"/>
      <c r="D11" s="120"/>
      <c r="E11" s="23"/>
      <c r="F11" s="23"/>
      <c r="G11" s="23"/>
    </row>
    <row r="12" spans="1:7" ht="15" customHeight="1" thickBot="1" x14ac:dyDescent="0.3">
      <c r="A12" s="1" t="s">
        <v>4</v>
      </c>
      <c r="B12" s="2" t="s">
        <v>0</v>
      </c>
      <c r="C12" s="26" t="s">
        <v>293</v>
      </c>
      <c r="D12" s="3" t="s">
        <v>1</v>
      </c>
    </row>
    <row r="13" spans="1:7" ht="15" customHeight="1" x14ac:dyDescent="0.3">
      <c r="A13" s="4">
        <v>1</v>
      </c>
      <c r="B13" s="6" t="s">
        <v>74</v>
      </c>
      <c r="C13" s="39" t="s">
        <v>36</v>
      </c>
      <c r="D13" s="40" t="s">
        <v>13</v>
      </c>
      <c r="E13" s="118"/>
    </row>
    <row r="14" spans="1:7" ht="45.75" customHeight="1" x14ac:dyDescent="0.3">
      <c r="A14" s="5">
        <v>2</v>
      </c>
      <c r="B14" s="39" t="s">
        <v>37</v>
      </c>
      <c r="C14" s="105" t="s">
        <v>172</v>
      </c>
      <c r="D14" s="41" t="s">
        <v>13</v>
      </c>
      <c r="E14" s="118"/>
    </row>
    <row r="15" spans="1:7" ht="15" customHeight="1" x14ac:dyDescent="0.3">
      <c r="A15" s="5">
        <v>3</v>
      </c>
      <c r="B15" s="39" t="s">
        <v>38</v>
      </c>
      <c r="C15" s="39" t="s">
        <v>135</v>
      </c>
      <c r="D15" s="41" t="s">
        <v>13</v>
      </c>
      <c r="E15" s="118"/>
    </row>
    <row r="16" spans="1:7" ht="15" customHeight="1" x14ac:dyDescent="0.3">
      <c r="A16" s="5">
        <v>4</v>
      </c>
      <c r="B16" s="44" t="s">
        <v>92</v>
      </c>
      <c r="C16" s="39" t="s">
        <v>181</v>
      </c>
      <c r="D16" s="41" t="s">
        <v>13</v>
      </c>
      <c r="E16" s="118"/>
    </row>
    <row r="17" spans="1:5" ht="15" customHeight="1" x14ac:dyDescent="0.3">
      <c r="A17" s="5">
        <v>5</v>
      </c>
      <c r="B17" s="39" t="s">
        <v>39</v>
      </c>
      <c r="C17" s="39" t="s">
        <v>182</v>
      </c>
      <c r="D17" s="41" t="s">
        <v>13</v>
      </c>
      <c r="E17" s="118"/>
    </row>
    <row r="18" spans="1:5" ht="15" customHeight="1" x14ac:dyDescent="0.3">
      <c r="A18" s="5">
        <v>6</v>
      </c>
      <c r="B18" s="39" t="s">
        <v>40</v>
      </c>
      <c r="C18" s="39" t="s">
        <v>136</v>
      </c>
      <c r="D18" s="41" t="s">
        <v>13</v>
      </c>
      <c r="E18" s="118"/>
    </row>
    <row r="19" spans="1:5" ht="15" customHeight="1" x14ac:dyDescent="0.3">
      <c r="A19" s="5">
        <v>7</v>
      </c>
      <c r="B19" s="39" t="s">
        <v>41</v>
      </c>
      <c r="C19" s="39" t="s">
        <v>3</v>
      </c>
      <c r="D19" s="41" t="s">
        <v>13</v>
      </c>
      <c r="E19" s="118"/>
    </row>
    <row r="20" spans="1:5" ht="15" customHeight="1" x14ac:dyDescent="0.3">
      <c r="A20" s="5">
        <v>8</v>
      </c>
      <c r="B20" s="39" t="s">
        <v>42</v>
      </c>
      <c r="C20" s="39" t="s">
        <v>137</v>
      </c>
      <c r="D20" s="41" t="s">
        <v>13</v>
      </c>
      <c r="E20" s="118"/>
    </row>
    <row r="21" spans="1:5" ht="15" customHeight="1" x14ac:dyDescent="0.3">
      <c r="A21" s="5">
        <v>9</v>
      </c>
      <c r="B21" s="39" t="s">
        <v>43</v>
      </c>
      <c r="C21" s="96" t="s">
        <v>137</v>
      </c>
      <c r="D21" s="41" t="s">
        <v>13</v>
      </c>
      <c r="E21" s="118"/>
    </row>
    <row r="22" spans="1:5" ht="15" customHeight="1" x14ac:dyDescent="0.3">
      <c r="A22" s="5">
        <v>10</v>
      </c>
      <c r="B22" s="39" t="s">
        <v>44</v>
      </c>
      <c r="C22" s="39" t="s">
        <v>138</v>
      </c>
      <c r="D22" s="41" t="s">
        <v>13</v>
      </c>
      <c r="E22" s="118"/>
    </row>
    <row r="23" spans="1:5" ht="15" customHeight="1" x14ac:dyDescent="0.3">
      <c r="A23" s="5">
        <v>11</v>
      </c>
      <c r="B23" s="39" t="s">
        <v>45</v>
      </c>
      <c r="C23" s="39" t="s">
        <v>2</v>
      </c>
      <c r="D23" s="41" t="s">
        <v>13</v>
      </c>
      <c r="E23" s="118"/>
    </row>
    <row r="24" spans="1:5" ht="15" customHeight="1" x14ac:dyDescent="0.3">
      <c r="A24" s="5">
        <v>12</v>
      </c>
      <c r="B24" s="39" t="s">
        <v>91</v>
      </c>
      <c r="C24" s="39" t="s">
        <v>139</v>
      </c>
      <c r="D24" s="41" t="s">
        <v>13</v>
      </c>
      <c r="E24" s="118"/>
    </row>
    <row r="25" spans="1:5" ht="15" customHeight="1" x14ac:dyDescent="0.3">
      <c r="A25" s="5">
        <v>13</v>
      </c>
      <c r="B25" s="39" t="s">
        <v>34</v>
      </c>
      <c r="C25" s="39" t="s">
        <v>48</v>
      </c>
      <c r="D25" s="41" t="s">
        <v>13</v>
      </c>
      <c r="E25" s="118"/>
    </row>
    <row r="26" spans="1:5" ht="15" customHeight="1" x14ac:dyDescent="0.3">
      <c r="A26" s="5">
        <v>14</v>
      </c>
      <c r="B26" s="42" t="s">
        <v>85</v>
      </c>
      <c r="C26" s="39" t="s">
        <v>140</v>
      </c>
      <c r="D26" s="41" t="s">
        <v>13</v>
      </c>
      <c r="E26" s="118"/>
    </row>
    <row r="27" spans="1:5" ht="15" customHeight="1" x14ac:dyDescent="0.3">
      <c r="A27" s="5">
        <v>15</v>
      </c>
      <c r="B27" s="46" t="s">
        <v>96</v>
      </c>
      <c r="C27" s="97" t="s">
        <v>114</v>
      </c>
      <c r="D27" s="41" t="s">
        <v>13</v>
      </c>
      <c r="E27" s="118"/>
    </row>
    <row r="28" spans="1:5" ht="15" customHeight="1" thickBot="1" x14ac:dyDescent="0.35">
      <c r="A28" s="9">
        <v>16</v>
      </c>
      <c r="B28" s="50" t="s">
        <v>108</v>
      </c>
      <c r="C28" s="39" t="s">
        <v>141</v>
      </c>
      <c r="D28" s="43" t="s">
        <v>13</v>
      </c>
      <c r="E28" s="118"/>
    </row>
    <row r="29" spans="1:5" ht="15" customHeight="1" x14ac:dyDescent="0.3">
      <c r="A29" s="19"/>
      <c r="B29" s="18"/>
      <c r="C29" s="24"/>
      <c r="D29" s="20"/>
    </row>
    <row r="30" spans="1:5" ht="15" customHeight="1" thickBot="1" x14ac:dyDescent="0.3">
      <c r="A30" s="121" t="s">
        <v>32</v>
      </c>
      <c r="B30" s="121"/>
      <c r="C30" s="121"/>
      <c r="D30" s="121"/>
    </row>
    <row r="31" spans="1:5" ht="15" customHeight="1" x14ac:dyDescent="0.25">
      <c r="A31" s="22" t="s">
        <v>4</v>
      </c>
      <c r="B31" s="10" t="s">
        <v>0</v>
      </c>
      <c r="C31" s="22" t="s">
        <v>293</v>
      </c>
      <c r="D31" s="11" t="s">
        <v>1</v>
      </c>
    </row>
    <row r="32" spans="1:5" ht="15" customHeight="1" x14ac:dyDescent="0.3">
      <c r="A32" s="47">
        <v>1</v>
      </c>
      <c r="B32" s="7" t="s">
        <v>34</v>
      </c>
      <c r="C32" s="48" t="s">
        <v>115</v>
      </c>
      <c r="D32" s="13" t="s">
        <v>10</v>
      </c>
      <c r="E32" s="118"/>
    </row>
    <row r="33" spans="1:5" ht="15" customHeight="1" x14ac:dyDescent="0.3">
      <c r="A33" s="47">
        <f>A32+1</f>
        <v>2</v>
      </c>
      <c r="B33" s="7" t="s">
        <v>73</v>
      </c>
      <c r="C33" s="48" t="s">
        <v>116</v>
      </c>
      <c r="D33" s="13" t="s">
        <v>10</v>
      </c>
      <c r="E33" s="118"/>
    </row>
    <row r="34" spans="1:5" ht="15" customHeight="1" x14ac:dyDescent="0.3">
      <c r="A34" s="47">
        <f t="shared" ref="A34:A97" si="0">A33+1</f>
        <v>3</v>
      </c>
      <c r="B34" s="7" t="s">
        <v>294</v>
      </c>
      <c r="C34" s="48" t="s">
        <v>183</v>
      </c>
      <c r="D34" s="13" t="s">
        <v>10</v>
      </c>
      <c r="E34" s="118"/>
    </row>
    <row r="35" spans="1:5" s="52" customFormat="1" ht="15" customHeight="1" x14ac:dyDescent="0.3">
      <c r="A35" s="47">
        <f t="shared" si="0"/>
        <v>4</v>
      </c>
      <c r="B35" s="7" t="s">
        <v>295</v>
      </c>
      <c r="C35" s="48" t="s">
        <v>183</v>
      </c>
      <c r="D35" s="13" t="s">
        <v>10</v>
      </c>
      <c r="E35" s="118"/>
    </row>
    <row r="36" spans="1:5" ht="15" customHeight="1" x14ac:dyDescent="0.3">
      <c r="A36" s="47">
        <f t="shared" si="0"/>
        <v>5</v>
      </c>
      <c r="B36" s="7" t="s">
        <v>49</v>
      </c>
      <c r="C36" s="48" t="s">
        <v>184</v>
      </c>
      <c r="D36" s="13" t="s">
        <v>10</v>
      </c>
      <c r="E36" s="118"/>
    </row>
    <row r="37" spans="1:5" ht="15" customHeight="1" x14ac:dyDescent="0.3">
      <c r="A37" s="47">
        <f t="shared" si="0"/>
        <v>6</v>
      </c>
      <c r="B37" s="7" t="s">
        <v>149</v>
      </c>
      <c r="C37" s="48" t="s">
        <v>176</v>
      </c>
      <c r="D37" s="13" t="s">
        <v>10</v>
      </c>
      <c r="E37" s="118"/>
    </row>
    <row r="38" spans="1:5" s="52" customFormat="1" ht="15" customHeight="1" x14ac:dyDescent="0.3">
      <c r="A38" s="47">
        <f t="shared" si="0"/>
        <v>7</v>
      </c>
      <c r="B38" s="103" t="s">
        <v>106</v>
      </c>
      <c r="C38" s="6" t="s">
        <v>165</v>
      </c>
      <c r="D38" s="13" t="s">
        <v>10</v>
      </c>
      <c r="E38" s="118"/>
    </row>
    <row r="39" spans="1:5" ht="36.75" customHeight="1" x14ac:dyDescent="0.3">
      <c r="A39" s="47">
        <f t="shared" si="0"/>
        <v>8</v>
      </c>
      <c r="B39" s="7" t="s">
        <v>50</v>
      </c>
      <c r="C39" s="48" t="s">
        <v>142</v>
      </c>
      <c r="D39" s="13" t="s">
        <v>10</v>
      </c>
      <c r="E39" s="118"/>
    </row>
    <row r="40" spans="1:5" ht="15" customHeight="1" x14ac:dyDescent="0.3">
      <c r="A40" s="47">
        <f t="shared" si="0"/>
        <v>9</v>
      </c>
      <c r="B40" s="7" t="s">
        <v>72</v>
      </c>
      <c r="C40" s="48" t="s">
        <v>185</v>
      </c>
      <c r="D40" s="13" t="s">
        <v>10</v>
      </c>
      <c r="E40" s="118"/>
    </row>
    <row r="41" spans="1:5" ht="15" customHeight="1" x14ac:dyDescent="0.3">
      <c r="A41" s="47">
        <f t="shared" si="0"/>
        <v>10</v>
      </c>
      <c r="B41" s="7" t="s">
        <v>154</v>
      </c>
      <c r="C41" s="48" t="s">
        <v>186</v>
      </c>
      <c r="D41" s="13" t="s">
        <v>10</v>
      </c>
      <c r="E41" s="118"/>
    </row>
    <row r="42" spans="1:5" ht="15" customHeight="1" x14ac:dyDescent="0.3">
      <c r="A42" s="47">
        <f t="shared" si="0"/>
        <v>11</v>
      </c>
      <c r="B42" s="7" t="s">
        <v>51</v>
      </c>
      <c r="C42" s="48" t="s">
        <v>187</v>
      </c>
      <c r="D42" s="13" t="s">
        <v>10</v>
      </c>
      <c r="E42" s="118"/>
    </row>
    <row r="43" spans="1:5" ht="15" customHeight="1" x14ac:dyDescent="0.3">
      <c r="A43" s="47">
        <f t="shared" si="0"/>
        <v>12</v>
      </c>
      <c r="B43" s="7" t="s">
        <v>93</v>
      </c>
      <c r="C43" s="48" t="s">
        <v>188</v>
      </c>
      <c r="D43" s="13" t="s">
        <v>10</v>
      </c>
      <c r="E43" s="118"/>
    </row>
    <row r="44" spans="1:5" ht="15" customHeight="1" x14ac:dyDescent="0.3">
      <c r="A44" s="47">
        <f t="shared" si="0"/>
        <v>13</v>
      </c>
      <c r="B44" s="7" t="s">
        <v>152</v>
      </c>
      <c r="C44" s="48" t="s">
        <v>189</v>
      </c>
      <c r="D44" s="13" t="s">
        <v>10</v>
      </c>
      <c r="E44" s="118"/>
    </row>
    <row r="45" spans="1:5" ht="15" customHeight="1" x14ac:dyDescent="0.3">
      <c r="A45" s="47">
        <f t="shared" si="0"/>
        <v>14</v>
      </c>
      <c r="B45" s="7" t="s">
        <v>145</v>
      </c>
      <c r="C45" s="48" t="s">
        <v>190</v>
      </c>
      <c r="D45" s="13" t="s">
        <v>10</v>
      </c>
      <c r="E45" s="118"/>
    </row>
    <row r="46" spans="1:5" ht="15" customHeight="1" x14ac:dyDescent="0.3">
      <c r="A46" s="47">
        <f t="shared" si="0"/>
        <v>15</v>
      </c>
      <c r="B46" s="7" t="s">
        <v>54</v>
      </c>
      <c r="C46" s="48" t="s">
        <v>118</v>
      </c>
      <c r="D46" s="13" t="s">
        <v>10</v>
      </c>
      <c r="E46" s="118"/>
    </row>
    <row r="47" spans="1:5" s="52" customFormat="1" ht="15" customHeight="1" x14ac:dyDescent="0.3">
      <c r="A47" s="47">
        <f t="shared" si="0"/>
        <v>16</v>
      </c>
      <c r="B47" s="7" t="s">
        <v>260</v>
      </c>
      <c r="C47" s="48" t="s">
        <v>261</v>
      </c>
      <c r="D47" s="13" t="s">
        <v>10</v>
      </c>
      <c r="E47" s="118"/>
    </row>
    <row r="48" spans="1:5" ht="15" customHeight="1" x14ac:dyDescent="0.3">
      <c r="A48" s="47">
        <f t="shared" si="0"/>
        <v>17</v>
      </c>
      <c r="B48" s="7" t="s">
        <v>52</v>
      </c>
      <c r="C48" s="48" t="s">
        <v>5</v>
      </c>
      <c r="D48" s="13" t="s">
        <v>10</v>
      </c>
      <c r="E48" s="118"/>
    </row>
    <row r="49" spans="1:5" s="52" customFormat="1" ht="15" customHeight="1" x14ac:dyDescent="0.3">
      <c r="A49" s="47">
        <f t="shared" si="0"/>
        <v>18</v>
      </c>
      <c r="B49" s="7" t="s">
        <v>167</v>
      </c>
      <c r="C49" s="48" t="s">
        <v>168</v>
      </c>
      <c r="D49" s="13" t="s">
        <v>10</v>
      </c>
      <c r="E49" s="118"/>
    </row>
    <row r="50" spans="1:5" ht="15" customHeight="1" x14ac:dyDescent="0.3">
      <c r="A50" s="47">
        <f t="shared" si="0"/>
        <v>19</v>
      </c>
      <c r="B50" s="7" t="s">
        <v>69</v>
      </c>
      <c r="C50" s="48" t="s">
        <v>191</v>
      </c>
      <c r="D50" s="13" t="s">
        <v>10</v>
      </c>
      <c r="E50" s="118"/>
    </row>
    <row r="51" spans="1:5" ht="15" customHeight="1" x14ac:dyDescent="0.3">
      <c r="A51" s="47">
        <f t="shared" si="0"/>
        <v>20</v>
      </c>
      <c r="B51" s="7" t="s">
        <v>53</v>
      </c>
      <c r="C51" s="48" t="s">
        <v>177</v>
      </c>
      <c r="D51" s="13" t="s">
        <v>10</v>
      </c>
      <c r="E51" s="118"/>
    </row>
    <row r="52" spans="1:5" s="95" customFormat="1" ht="50.25" customHeight="1" x14ac:dyDescent="0.3">
      <c r="A52" s="47">
        <f t="shared" si="0"/>
        <v>21</v>
      </c>
      <c r="B52" s="7" t="s">
        <v>262</v>
      </c>
      <c r="C52" s="48" t="s">
        <v>251</v>
      </c>
      <c r="D52" s="13" t="s">
        <v>10</v>
      </c>
      <c r="E52" s="118"/>
    </row>
    <row r="53" spans="1:5" ht="42" customHeight="1" x14ac:dyDescent="0.3">
      <c r="A53" s="47">
        <f t="shared" si="0"/>
        <v>22</v>
      </c>
      <c r="B53" s="7" t="s">
        <v>107</v>
      </c>
      <c r="C53" s="48" t="s">
        <v>171</v>
      </c>
      <c r="D53" s="13" t="s">
        <v>10</v>
      </c>
      <c r="E53" s="118"/>
    </row>
    <row r="54" spans="1:5" ht="31.5" customHeight="1" x14ac:dyDescent="0.3">
      <c r="A54" s="47">
        <f t="shared" si="0"/>
        <v>23</v>
      </c>
      <c r="B54" s="7" t="s">
        <v>124</v>
      </c>
      <c r="C54" s="48" t="s">
        <v>224</v>
      </c>
      <c r="D54" s="13" t="s">
        <v>10</v>
      </c>
      <c r="E54" s="118"/>
    </row>
    <row r="55" spans="1:5" s="52" customFormat="1" ht="31.5" customHeight="1" x14ac:dyDescent="0.3">
      <c r="A55" s="47">
        <f t="shared" si="0"/>
        <v>24</v>
      </c>
      <c r="B55" s="7" t="s">
        <v>278</v>
      </c>
      <c r="C55" s="48" t="s">
        <v>224</v>
      </c>
      <c r="D55" s="13" t="s">
        <v>10</v>
      </c>
      <c r="E55" s="118"/>
    </row>
    <row r="56" spans="1:5" s="52" customFormat="1" ht="31.5" customHeight="1" x14ac:dyDescent="0.3">
      <c r="A56" s="47">
        <f t="shared" si="0"/>
        <v>25</v>
      </c>
      <c r="B56" s="7" t="s">
        <v>71</v>
      </c>
      <c r="C56" s="48" t="s">
        <v>224</v>
      </c>
      <c r="D56" s="13" t="s">
        <v>10</v>
      </c>
      <c r="E56" s="118"/>
    </row>
    <row r="57" spans="1:5" s="95" customFormat="1" ht="35.25" customHeight="1" x14ac:dyDescent="0.3">
      <c r="A57" s="47">
        <f t="shared" si="0"/>
        <v>26</v>
      </c>
      <c r="B57" s="7" t="s">
        <v>284</v>
      </c>
      <c r="C57" s="48" t="s">
        <v>212</v>
      </c>
      <c r="D57" s="13" t="s">
        <v>10</v>
      </c>
      <c r="E57" s="118"/>
    </row>
    <row r="58" spans="1:5" s="95" customFormat="1" ht="55.5" customHeight="1" x14ac:dyDescent="0.3">
      <c r="A58" s="47">
        <f t="shared" si="0"/>
        <v>27</v>
      </c>
      <c r="B58" s="7" t="s">
        <v>131</v>
      </c>
      <c r="C58" s="104" t="s">
        <v>225</v>
      </c>
      <c r="D58" s="13" t="s">
        <v>10</v>
      </c>
      <c r="E58" s="118"/>
    </row>
    <row r="59" spans="1:5" s="95" customFormat="1" ht="15" customHeight="1" x14ac:dyDescent="0.3">
      <c r="A59" s="47">
        <f t="shared" si="0"/>
        <v>28</v>
      </c>
      <c r="B59" s="7" t="s">
        <v>130</v>
      </c>
      <c r="C59" s="113" t="s">
        <v>175</v>
      </c>
      <c r="D59" s="13" t="s">
        <v>10</v>
      </c>
      <c r="E59" s="118"/>
    </row>
    <row r="60" spans="1:5" ht="15" customHeight="1" x14ac:dyDescent="0.3">
      <c r="A60" s="47">
        <f t="shared" si="0"/>
        <v>29</v>
      </c>
      <c r="B60" s="7" t="s">
        <v>55</v>
      </c>
      <c r="C60" s="48" t="s">
        <v>193</v>
      </c>
      <c r="D60" s="13" t="s">
        <v>10</v>
      </c>
      <c r="E60" s="118"/>
    </row>
    <row r="61" spans="1:5" ht="37.5" customHeight="1" x14ac:dyDescent="0.3">
      <c r="A61" s="47">
        <f t="shared" si="0"/>
        <v>30</v>
      </c>
      <c r="B61" s="7" t="s">
        <v>160</v>
      </c>
      <c r="C61" s="104" t="s">
        <v>170</v>
      </c>
      <c r="D61" s="13" t="s">
        <v>10</v>
      </c>
      <c r="E61" s="118"/>
    </row>
    <row r="62" spans="1:5" ht="37.5" customHeight="1" x14ac:dyDescent="0.3">
      <c r="A62" s="47">
        <f t="shared" si="0"/>
        <v>31</v>
      </c>
      <c r="B62" s="7" t="s">
        <v>129</v>
      </c>
      <c r="C62" s="48" t="s">
        <v>194</v>
      </c>
      <c r="D62" s="13" t="s">
        <v>10</v>
      </c>
      <c r="E62" s="118"/>
    </row>
    <row r="63" spans="1:5" s="52" customFormat="1" ht="15" customHeight="1" x14ac:dyDescent="0.3">
      <c r="A63" s="47">
        <f t="shared" si="0"/>
        <v>32</v>
      </c>
      <c r="B63" s="7" t="s">
        <v>128</v>
      </c>
      <c r="C63" s="48" t="s">
        <v>210</v>
      </c>
      <c r="D63" s="13" t="s">
        <v>10</v>
      </c>
      <c r="E63" s="118"/>
    </row>
    <row r="64" spans="1:5" ht="15" customHeight="1" x14ac:dyDescent="0.3">
      <c r="A64" s="47">
        <f t="shared" si="0"/>
        <v>33</v>
      </c>
      <c r="B64" s="7" t="s">
        <v>151</v>
      </c>
      <c r="C64" s="48" t="s">
        <v>195</v>
      </c>
      <c r="D64" s="13" t="s">
        <v>10</v>
      </c>
      <c r="E64" s="118"/>
    </row>
    <row r="65" spans="1:5" ht="15" customHeight="1" x14ac:dyDescent="0.3">
      <c r="A65" s="47">
        <f t="shared" si="0"/>
        <v>34</v>
      </c>
      <c r="B65" s="7" t="s">
        <v>56</v>
      </c>
      <c r="C65" s="48" t="s">
        <v>196</v>
      </c>
      <c r="D65" s="13" t="s">
        <v>10</v>
      </c>
      <c r="E65" s="118"/>
    </row>
    <row r="66" spans="1:5" ht="15" customHeight="1" x14ac:dyDescent="0.3">
      <c r="A66" s="47">
        <f t="shared" si="0"/>
        <v>35</v>
      </c>
      <c r="B66" s="7" t="s">
        <v>162</v>
      </c>
      <c r="C66" s="48" t="s">
        <v>197</v>
      </c>
      <c r="D66" s="13" t="s">
        <v>10</v>
      </c>
      <c r="E66" s="118"/>
    </row>
    <row r="67" spans="1:5" ht="15" customHeight="1" x14ac:dyDescent="0.3">
      <c r="A67" s="47">
        <f t="shared" si="0"/>
        <v>36</v>
      </c>
      <c r="B67" s="7" t="s">
        <v>161</v>
      </c>
      <c r="C67" s="48" t="s">
        <v>198</v>
      </c>
      <c r="D67" s="13" t="s">
        <v>10</v>
      </c>
      <c r="E67" s="118"/>
    </row>
    <row r="68" spans="1:5" ht="15" customHeight="1" x14ac:dyDescent="0.3">
      <c r="A68" s="47">
        <f t="shared" si="0"/>
        <v>37</v>
      </c>
      <c r="B68" s="7" t="s">
        <v>57</v>
      </c>
      <c r="C68" s="48" t="s">
        <v>199</v>
      </c>
      <c r="D68" s="13" t="s">
        <v>10</v>
      </c>
      <c r="E68" s="118"/>
    </row>
    <row r="69" spans="1:5" ht="15" customHeight="1" x14ac:dyDescent="0.3">
      <c r="A69" s="47">
        <f t="shared" si="0"/>
        <v>38</v>
      </c>
      <c r="B69" s="111" t="s">
        <v>282</v>
      </c>
      <c r="C69" s="48" t="s">
        <v>226</v>
      </c>
      <c r="D69" s="13" t="s">
        <v>10</v>
      </c>
      <c r="E69" s="118"/>
    </row>
    <row r="70" spans="1:5" ht="15" customHeight="1" x14ac:dyDescent="0.3">
      <c r="A70" s="47">
        <f t="shared" si="0"/>
        <v>39</v>
      </c>
      <c r="B70" s="7" t="s">
        <v>58</v>
      </c>
      <c r="C70" s="48" t="s">
        <v>200</v>
      </c>
      <c r="D70" s="13" t="s">
        <v>10</v>
      </c>
      <c r="E70" s="118"/>
    </row>
    <row r="71" spans="1:5" ht="15" customHeight="1" x14ac:dyDescent="0.3">
      <c r="A71" s="47">
        <f t="shared" si="0"/>
        <v>40</v>
      </c>
      <c r="B71" s="7" t="s">
        <v>259</v>
      </c>
      <c r="C71" s="48" t="s">
        <v>227</v>
      </c>
      <c r="D71" s="13" t="s">
        <v>10</v>
      </c>
      <c r="E71" s="118"/>
    </row>
    <row r="72" spans="1:5" ht="15" customHeight="1" x14ac:dyDescent="0.3">
      <c r="A72" s="47">
        <f t="shared" si="0"/>
        <v>41</v>
      </c>
      <c r="B72" s="7" t="s">
        <v>59</v>
      </c>
      <c r="C72" s="48" t="s">
        <v>201</v>
      </c>
      <c r="D72" s="13" t="s">
        <v>10</v>
      </c>
      <c r="E72" s="118"/>
    </row>
    <row r="73" spans="1:5" ht="15" customHeight="1" x14ac:dyDescent="0.3">
      <c r="A73" s="47">
        <f t="shared" si="0"/>
        <v>42</v>
      </c>
      <c r="B73" s="7" t="s">
        <v>109</v>
      </c>
      <c r="C73" s="48" t="s">
        <v>228</v>
      </c>
      <c r="D73" s="13" t="s">
        <v>10</v>
      </c>
      <c r="E73" s="118"/>
    </row>
    <row r="74" spans="1:5" ht="15" customHeight="1" x14ac:dyDescent="0.3">
      <c r="A74" s="47">
        <f t="shared" si="0"/>
        <v>43</v>
      </c>
      <c r="B74" s="7" t="s">
        <v>60</v>
      </c>
      <c r="C74" s="48" t="s">
        <v>203</v>
      </c>
      <c r="D74" s="13" t="s">
        <v>10</v>
      </c>
      <c r="E74" s="118"/>
    </row>
    <row r="75" spans="1:5" ht="15" customHeight="1" x14ac:dyDescent="0.3">
      <c r="A75" s="47">
        <f t="shared" si="0"/>
        <v>44</v>
      </c>
      <c r="B75" s="7" t="s">
        <v>61</v>
      </c>
      <c r="C75" s="48" t="s">
        <v>229</v>
      </c>
      <c r="D75" s="13" t="s">
        <v>10</v>
      </c>
      <c r="E75" s="118"/>
    </row>
    <row r="76" spans="1:5" ht="15" customHeight="1" x14ac:dyDescent="0.3">
      <c r="A76" s="47">
        <f t="shared" si="0"/>
        <v>45</v>
      </c>
      <c r="B76" s="7" t="s">
        <v>62</v>
      </c>
      <c r="C76" s="48" t="s">
        <v>205</v>
      </c>
      <c r="D76" s="13" t="s">
        <v>10</v>
      </c>
      <c r="E76" s="118"/>
    </row>
    <row r="77" spans="1:5" ht="15" customHeight="1" x14ac:dyDescent="0.3">
      <c r="A77" s="47">
        <f t="shared" si="0"/>
        <v>46</v>
      </c>
      <c r="B77" s="7" t="s">
        <v>63</v>
      </c>
      <c r="C77" s="48" t="s">
        <v>230</v>
      </c>
      <c r="D77" s="13" t="s">
        <v>10</v>
      </c>
      <c r="E77" s="118"/>
    </row>
    <row r="78" spans="1:5" ht="15" customHeight="1" x14ac:dyDescent="0.3">
      <c r="A78" s="47">
        <f t="shared" si="0"/>
        <v>47</v>
      </c>
      <c r="B78" s="7" t="s">
        <v>64</v>
      </c>
      <c r="C78" s="48" t="s">
        <v>206</v>
      </c>
      <c r="D78" s="13" t="s">
        <v>10</v>
      </c>
      <c r="E78" s="118"/>
    </row>
    <row r="79" spans="1:5" ht="15" customHeight="1" x14ac:dyDescent="0.3">
      <c r="A79" s="47">
        <f t="shared" si="0"/>
        <v>48</v>
      </c>
      <c r="B79" s="7" t="s">
        <v>65</v>
      </c>
      <c r="C79" s="48" t="s">
        <v>231</v>
      </c>
      <c r="D79" s="13" t="s">
        <v>10</v>
      </c>
      <c r="E79" s="118"/>
    </row>
    <row r="80" spans="1:5" ht="15" customHeight="1" x14ac:dyDescent="0.3">
      <c r="A80" s="47">
        <f t="shared" si="0"/>
        <v>49</v>
      </c>
      <c r="B80" s="7" t="s">
        <v>66</v>
      </c>
      <c r="C80" s="48" t="s">
        <v>207</v>
      </c>
      <c r="D80" s="13" t="s">
        <v>10</v>
      </c>
      <c r="E80" s="118"/>
    </row>
    <row r="81" spans="1:5" ht="15" customHeight="1" x14ac:dyDescent="0.3">
      <c r="A81" s="47">
        <f t="shared" si="0"/>
        <v>50</v>
      </c>
      <c r="B81" s="7" t="s">
        <v>94</v>
      </c>
      <c r="C81" s="48" t="s">
        <v>232</v>
      </c>
      <c r="D81" s="13" t="s">
        <v>10</v>
      </c>
      <c r="E81" s="118"/>
    </row>
    <row r="82" spans="1:5" ht="15" customHeight="1" x14ac:dyDescent="0.3">
      <c r="A82" s="47">
        <f t="shared" si="0"/>
        <v>51</v>
      </c>
      <c r="B82" s="7" t="s">
        <v>67</v>
      </c>
      <c r="C82" s="48" t="s">
        <v>209</v>
      </c>
      <c r="D82" s="13" t="s">
        <v>10</v>
      </c>
      <c r="E82" s="118"/>
    </row>
    <row r="83" spans="1:5" ht="15" customHeight="1" x14ac:dyDescent="0.3">
      <c r="A83" s="47">
        <f t="shared" si="0"/>
        <v>52</v>
      </c>
      <c r="B83" s="7" t="s">
        <v>159</v>
      </c>
      <c r="C83" s="48" t="s">
        <v>233</v>
      </c>
      <c r="D83" s="13" t="s">
        <v>10</v>
      </c>
      <c r="E83" s="118"/>
    </row>
    <row r="84" spans="1:5" ht="15" customHeight="1" x14ac:dyDescent="0.3">
      <c r="A84" s="47">
        <f t="shared" si="0"/>
        <v>53</v>
      </c>
      <c r="B84" s="7" t="s">
        <v>68</v>
      </c>
      <c r="C84" s="48" t="s">
        <v>211</v>
      </c>
      <c r="D84" s="13" t="s">
        <v>10</v>
      </c>
      <c r="E84" s="118"/>
    </row>
    <row r="85" spans="1:5" ht="15" customHeight="1" x14ac:dyDescent="0.3">
      <c r="A85" s="47">
        <f t="shared" si="0"/>
        <v>54</v>
      </c>
      <c r="B85" s="7" t="s">
        <v>95</v>
      </c>
      <c r="C85" s="48" t="s">
        <v>212</v>
      </c>
      <c r="D85" s="13" t="s">
        <v>10</v>
      </c>
      <c r="E85" s="118"/>
    </row>
    <row r="86" spans="1:5" ht="61.5" customHeight="1" x14ac:dyDescent="0.3">
      <c r="A86" s="47">
        <f t="shared" si="0"/>
        <v>55</v>
      </c>
      <c r="B86" s="7" t="s">
        <v>163</v>
      </c>
      <c r="C86" s="48" t="s">
        <v>192</v>
      </c>
      <c r="D86" s="13" t="s">
        <v>10</v>
      </c>
      <c r="E86" s="118"/>
    </row>
    <row r="87" spans="1:5" ht="15" customHeight="1" x14ac:dyDescent="0.3">
      <c r="A87" s="47">
        <f t="shared" si="0"/>
        <v>56</v>
      </c>
      <c r="B87" s="7" t="s">
        <v>150</v>
      </c>
      <c r="C87" s="48" t="s">
        <v>6</v>
      </c>
      <c r="D87" s="13" t="s">
        <v>10</v>
      </c>
      <c r="E87" s="118"/>
    </row>
    <row r="88" spans="1:5" ht="36" customHeight="1" x14ac:dyDescent="0.3">
      <c r="A88" s="47">
        <f t="shared" si="0"/>
        <v>57</v>
      </c>
      <c r="B88" s="7" t="s">
        <v>104</v>
      </c>
      <c r="C88" s="48" t="s">
        <v>213</v>
      </c>
      <c r="D88" s="13" t="s">
        <v>10</v>
      </c>
      <c r="E88" s="118"/>
    </row>
    <row r="89" spans="1:5" ht="15" customHeight="1" x14ac:dyDescent="0.3">
      <c r="A89" s="47">
        <f t="shared" si="0"/>
        <v>58</v>
      </c>
      <c r="B89" s="7" t="s">
        <v>70</v>
      </c>
      <c r="C89" s="48" t="s">
        <v>6</v>
      </c>
      <c r="D89" s="13" t="s">
        <v>10</v>
      </c>
      <c r="E89" s="118"/>
    </row>
    <row r="90" spans="1:5" ht="15" customHeight="1" x14ac:dyDescent="0.3">
      <c r="A90" s="47">
        <f t="shared" si="0"/>
        <v>59</v>
      </c>
      <c r="B90" s="7" t="s">
        <v>296</v>
      </c>
      <c r="C90" s="48" t="s">
        <v>6</v>
      </c>
      <c r="D90" s="13" t="s">
        <v>10</v>
      </c>
      <c r="E90" s="118"/>
    </row>
    <row r="91" spans="1:5" ht="15" customHeight="1" x14ac:dyDescent="0.3">
      <c r="A91" s="47">
        <f t="shared" si="0"/>
        <v>60</v>
      </c>
      <c r="B91" s="7" t="s">
        <v>99</v>
      </c>
      <c r="C91" s="48" t="s">
        <v>6</v>
      </c>
      <c r="D91" s="13" t="s">
        <v>10</v>
      </c>
      <c r="E91" s="118"/>
    </row>
    <row r="92" spans="1:5" ht="33.75" customHeight="1" x14ac:dyDescent="0.3">
      <c r="A92" s="47">
        <f t="shared" si="0"/>
        <v>61</v>
      </c>
      <c r="B92" s="7" t="s">
        <v>132</v>
      </c>
      <c r="C92" s="48" t="s">
        <v>214</v>
      </c>
      <c r="D92" s="13" t="s">
        <v>10</v>
      </c>
      <c r="E92" s="118"/>
    </row>
    <row r="93" spans="1:5" ht="15" customHeight="1" x14ac:dyDescent="0.3">
      <c r="A93" s="47">
        <f t="shared" si="0"/>
        <v>62</v>
      </c>
      <c r="B93" s="7" t="s">
        <v>287</v>
      </c>
      <c r="C93" s="48" t="s">
        <v>215</v>
      </c>
      <c r="D93" s="13" t="s">
        <v>10</v>
      </c>
      <c r="E93" s="118"/>
    </row>
    <row r="94" spans="1:5" ht="15" customHeight="1" x14ac:dyDescent="0.3">
      <c r="A94" s="47">
        <f t="shared" si="0"/>
        <v>63</v>
      </c>
      <c r="B94" s="7" t="s">
        <v>34</v>
      </c>
      <c r="C94" s="48" t="s">
        <v>215</v>
      </c>
      <c r="D94" s="13" t="s">
        <v>10</v>
      </c>
      <c r="E94" s="118"/>
    </row>
    <row r="95" spans="1:5" ht="15" customHeight="1" x14ac:dyDescent="0.3">
      <c r="A95" s="47">
        <f t="shared" si="0"/>
        <v>64</v>
      </c>
      <c r="B95" s="7" t="s">
        <v>34</v>
      </c>
      <c r="C95" s="48" t="s">
        <v>242</v>
      </c>
      <c r="D95" s="13" t="s">
        <v>10</v>
      </c>
      <c r="E95" s="118"/>
    </row>
    <row r="96" spans="1:5" ht="15" customHeight="1" x14ac:dyDescent="0.3">
      <c r="A96" s="47">
        <f t="shared" si="0"/>
        <v>65</v>
      </c>
      <c r="B96" s="7" t="s">
        <v>100</v>
      </c>
      <c r="C96" s="48" t="s">
        <v>143</v>
      </c>
      <c r="D96" s="13" t="s">
        <v>10</v>
      </c>
      <c r="E96" s="118"/>
    </row>
    <row r="97" spans="1:5" ht="15" customHeight="1" x14ac:dyDescent="0.3">
      <c r="A97" s="47">
        <f t="shared" si="0"/>
        <v>66</v>
      </c>
      <c r="B97" s="7" t="s">
        <v>127</v>
      </c>
      <c r="C97" s="48" t="s">
        <v>120</v>
      </c>
      <c r="D97" s="13" t="s">
        <v>10</v>
      </c>
      <c r="E97" s="118"/>
    </row>
    <row r="98" spans="1:5" s="52" customFormat="1" ht="15" customHeight="1" x14ac:dyDescent="0.3">
      <c r="A98" s="47">
        <f t="shared" ref="A98:A130" si="1">A97+1</f>
        <v>67</v>
      </c>
      <c r="B98" s="7" t="s">
        <v>255</v>
      </c>
      <c r="C98" s="52" t="s">
        <v>256</v>
      </c>
      <c r="D98" s="13" t="s">
        <v>10</v>
      </c>
      <c r="E98" s="118"/>
    </row>
    <row r="99" spans="1:5" ht="15" customHeight="1" x14ac:dyDescent="0.3">
      <c r="A99" s="47">
        <f t="shared" si="1"/>
        <v>68</v>
      </c>
      <c r="B99" s="7" t="s">
        <v>75</v>
      </c>
      <c r="C99" s="48" t="s">
        <v>178</v>
      </c>
      <c r="D99" s="13" t="s">
        <v>10</v>
      </c>
      <c r="E99" s="118"/>
    </row>
    <row r="100" spans="1:5" ht="15" customHeight="1" x14ac:dyDescent="0.3">
      <c r="A100" s="47">
        <f t="shared" si="1"/>
        <v>69</v>
      </c>
      <c r="B100" s="7" t="s">
        <v>76</v>
      </c>
      <c r="C100" s="48" t="s">
        <v>7</v>
      </c>
      <c r="D100" s="13" t="s">
        <v>10</v>
      </c>
      <c r="E100" s="118"/>
    </row>
    <row r="101" spans="1:5" ht="15" customHeight="1" x14ac:dyDescent="0.3">
      <c r="A101" s="47">
        <f t="shared" si="1"/>
        <v>70</v>
      </c>
      <c r="B101" s="7" t="s">
        <v>288</v>
      </c>
      <c r="C101" s="48" t="s">
        <v>169</v>
      </c>
      <c r="D101" s="13" t="s">
        <v>10</v>
      </c>
      <c r="E101" s="118"/>
    </row>
    <row r="102" spans="1:5" ht="15" customHeight="1" x14ac:dyDescent="0.3">
      <c r="A102" s="47">
        <f t="shared" si="1"/>
        <v>71</v>
      </c>
      <c r="B102" s="34" t="s">
        <v>285</v>
      </c>
      <c r="C102" s="48" t="s">
        <v>216</v>
      </c>
      <c r="D102" s="13" t="s">
        <v>10</v>
      </c>
      <c r="E102" s="118"/>
    </row>
    <row r="103" spans="1:5" ht="15" customHeight="1" x14ac:dyDescent="0.3">
      <c r="A103" s="47">
        <f t="shared" si="1"/>
        <v>72</v>
      </c>
      <c r="B103" s="7" t="s">
        <v>173</v>
      </c>
      <c r="C103" s="48" t="s">
        <v>216</v>
      </c>
      <c r="D103" s="13" t="s">
        <v>10</v>
      </c>
      <c r="E103" s="118"/>
    </row>
    <row r="104" spans="1:5" s="52" customFormat="1" ht="15" customHeight="1" x14ac:dyDescent="0.3">
      <c r="A104" s="47">
        <f t="shared" si="1"/>
        <v>73</v>
      </c>
      <c r="B104" s="7" t="s">
        <v>297</v>
      </c>
      <c r="C104" s="48" t="s">
        <v>298</v>
      </c>
      <c r="D104" s="13" t="s">
        <v>10</v>
      </c>
      <c r="E104" s="118"/>
    </row>
    <row r="105" spans="1:5" ht="15" customHeight="1" x14ac:dyDescent="0.3">
      <c r="A105" s="47">
        <f t="shared" si="1"/>
        <v>74</v>
      </c>
      <c r="B105" s="7" t="s">
        <v>77</v>
      </c>
      <c r="C105" s="48" t="s">
        <v>218</v>
      </c>
      <c r="D105" s="13" t="s">
        <v>10</v>
      </c>
      <c r="E105" s="118"/>
    </row>
    <row r="106" spans="1:5" s="52" customFormat="1" ht="15" customHeight="1" x14ac:dyDescent="0.3">
      <c r="A106" s="47">
        <f t="shared" si="1"/>
        <v>75</v>
      </c>
      <c r="B106" s="7" t="s">
        <v>34</v>
      </c>
      <c r="C106" s="48" t="s">
        <v>174</v>
      </c>
      <c r="D106" s="13" t="s">
        <v>10</v>
      </c>
      <c r="E106" s="118"/>
    </row>
    <row r="107" spans="1:5" ht="15" customHeight="1" x14ac:dyDescent="0.3">
      <c r="A107" s="47">
        <f t="shared" si="1"/>
        <v>76</v>
      </c>
      <c r="B107" s="7" t="s">
        <v>147</v>
      </c>
      <c r="C107" s="48" t="s">
        <v>8</v>
      </c>
      <c r="D107" s="13" t="s">
        <v>10</v>
      </c>
      <c r="E107" s="118"/>
    </row>
    <row r="108" spans="1:5" ht="15" customHeight="1" x14ac:dyDescent="0.3">
      <c r="A108" s="47">
        <f t="shared" si="1"/>
        <v>77</v>
      </c>
      <c r="B108" s="7" t="s">
        <v>148</v>
      </c>
      <c r="C108" s="48" t="s">
        <v>8</v>
      </c>
      <c r="D108" s="13" t="s">
        <v>10</v>
      </c>
      <c r="E108" s="118"/>
    </row>
    <row r="109" spans="1:5" ht="15" customHeight="1" x14ac:dyDescent="0.3">
      <c r="A109" s="47">
        <f t="shared" si="1"/>
        <v>78</v>
      </c>
      <c r="B109" s="7" t="s">
        <v>153</v>
      </c>
      <c r="C109" s="48" t="s">
        <v>8</v>
      </c>
      <c r="D109" s="13" t="s">
        <v>10</v>
      </c>
      <c r="E109" s="118"/>
    </row>
    <row r="110" spans="1:5" ht="15" customHeight="1" x14ac:dyDescent="0.3">
      <c r="A110" s="47">
        <f t="shared" si="1"/>
        <v>79</v>
      </c>
      <c r="B110" s="7" t="s">
        <v>34</v>
      </c>
      <c r="C110" s="48" t="s">
        <v>8</v>
      </c>
      <c r="D110" s="13" t="s">
        <v>10</v>
      </c>
      <c r="E110" s="118"/>
    </row>
    <row r="111" spans="1:5" ht="15" customHeight="1" x14ac:dyDescent="0.3">
      <c r="A111" s="47">
        <f t="shared" si="1"/>
        <v>80</v>
      </c>
      <c r="B111" s="7" t="s">
        <v>102</v>
      </c>
      <c r="C111" s="48" t="s">
        <v>9</v>
      </c>
      <c r="D111" s="13" t="s">
        <v>10</v>
      </c>
      <c r="E111" s="118"/>
    </row>
    <row r="112" spans="1:5" ht="15" customHeight="1" x14ac:dyDescent="0.3">
      <c r="A112" s="47">
        <f t="shared" si="1"/>
        <v>81</v>
      </c>
      <c r="B112" s="7" t="s">
        <v>133</v>
      </c>
      <c r="C112" s="48" t="s">
        <v>219</v>
      </c>
      <c r="D112" s="13" t="s">
        <v>10</v>
      </c>
      <c r="E112" s="118"/>
    </row>
    <row r="113" spans="1:5" ht="15" customHeight="1" x14ac:dyDescent="0.3">
      <c r="A113" s="47">
        <f t="shared" si="1"/>
        <v>82</v>
      </c>
      <c r="B113" s="7" t="s">
        <v>78</v>
      </c>
      <c r="C113" s="48" t="s">
        <v>112</v>
      </c>
      <c r="D113" s="13" t="s">
        <v>10</v>
      </c>
      <c r="E113" s="118"/>
    </row>
    <row r="114" spans="1:5" s="52" customFormat="1" ht="15" customHeight="1" x14ac:dyDescent="0.3">
      <c r="A114" s="47">
        <f t="shared" si="1"/>
        <v>83</v>
      </c>
      <c r="B114" s="7" t="s">
        <v>155</v>
      </c>
      <c r="C114" s="48" t="s">
        <v>112</v>
      </c>
      <c r="D114" s="13" t="s">
        <v>10</v>
      </c>
      <c r="E114" s="118"/>
    </row>
    <row r="115" spans="1:5" s="52" customFormat="1" ht="15" customHeight="1" x14ac:dyDescent="0.3">
      <c r="A115" s="47">
        <f t="shared" si="1"/>
        <v>84</v>
      </c>
      <c r="B115" s="7" t="s">
        <v>157</v>
      </c>
      <c r="C115" s="48" t="s">
        <v>8</v>
      </c>
      <c r="D115" s="13" t="s">
        <v>10</v>
      </c>
      <c r="E115" s="118"/>
    </row>
    <row r="116" spans="1:5" ht="15" customHeight="1" x14ac:dyDescent="0.3">
      <c r="A116" s="47">
        <f t="shared" si="1"/>
        <v>85</v>
      </c>
      <c r="B116" s="7" t="s">
        <v>79</v>
      </c>
      <c r="C116" s="48" t="s">
        <v>144</v>
      </c>
      <c r="D116" s="13" t="s">
        <v>10</v>
      </c>
      <c r="E116" s="118"/>
    </row>
    <row r="117" spans="1:5" ht="15" customHeight="1" x14ac:dyDescent="0.3">
      <c r="A117" s="47">
        <f t="shared" si="1"/>
        <v>86</v>
      </c>
      <c r="B117" s="7" t="s">
        <v>80</v>
      </c>
      <c r="C117" s="48" t="s">
        <v>3</v>
      </c>
      <c r="D117" s="13" t="s">
        <v>10</v>
      </c>
      <c r="E117" s="118"/>
    </row>
    <row r="118" spans="1:5" s="52" customFormat="1" ht="15" customHeight="1" x14ac:dyDescent="0.3">
      <c r="A118" s="47">
        <f t="shared" si="1"/>
        <v>87</v>
      </c>
      <c r="B118" s="7" t="s">
        <v>156</v>
      </c>
      <c r="C118" s="48" t="s">
        <v>3</v>
      </c>
      <c r="D118" s="13" t="s">
        <v>10</v>
      </c>
      <c r="E118" s="118"/>
    </row>
    <row r="119" spans="1:5" ht="15" customHeight="1" x14ac:dyDescent="0.3">
      <c r="A119" s="47">
        <f t="shared" si="1"/>
        <v>88</v>
      </c>
      <c r="B119" s="7" t="s">
        <v>103</v>
      </c>
      <c r="C119" s="48" t="s">
        <v>220</v>
      </c>
      <c r="D119" s="13" t="s">
        <v>10</v>
      </c>
      <c r="E119" s="118"/>
    </row>
    <row r="120" spans="1:5" ht="15" customHeight="1" x14ac:dyDescent="0.3">
      <c r="A120" s="47">
        <f t="shared" si="1"/>
        <v>89</v>
      </c>
      <c r="B120" s="7" t="s">
        <v>46</v>
      </c>
      <c r="C120" s="48" t="s">
        <v>180</v>
      </c>
      <c r="D120" s="13" t="s">
        <v>10</v>
      </c>
      <c r="E120" s="118"/>
    </row>
    <row r="121" spans="1:5" ht="15" customHeight="1" x14ac:dyDescent="0.3">
      <c r="A121" s="47">
        <f t="shared" si="1"/>
        <v>90</v>
      </c>
      <c r="B121" s="7" t="s">
        <v>258</v>
      </c>
      <c r="C121" s="48" t="s">
        <v>234</v>
      </c>
      <c r="D121" s="13" t="s">
        <v>10</v>
      </c>
      <c r="E121" s="118"/>
    </row>
    <row r="122" spans="1:5" s="52" customFormat="1" ht="15" customHeight="1" x14ac:dyDescent="0.3">
      <c r="A122" s="47">
        <f t="shared" si="1"/>
        <v>91</v>
      </c>
      <c r="B122" s="7" t="s">
        <v>101</v>
      </c>
      <c r="C122" s="48" t="s">
        <v>263</v>
      </c>
      <c r="D122" s="13" t="s">
        <v>10</v>
      </c>
      <c r="E122" s="118"/>
    </row>
    <row r="123" spans="1:5" ht="15" customHeight="1" x14ac:dyDescent="0.3">
      <c r="A123" s="47">
        <f t="shared" si="1"/>
        <v>92</v>
      </c>
      <c r="B123" s="7" t="s">
        <v>81</v>
      </c>
      <c r="C123" s="48" t="s">
        <v>179</v>
      </c>
      <c r="D123" s="13" t="s">
        <v>10</v>
      </c>
      <c r="E123" s="118"/>
    </row>
    <row r="124" spans="1:5" ht="15" customHeight="1" x14ac:dyDescent="0.3">
      <c r="A124" s="47">
        <f t="shared" si="1"/>
        <v>93</v>
      </c>
      <c r="B124" s="7" t="s">
        <v>82</v>
      </c>
      <c r="C124" s="48" t="s">
        <v>221</v>
      </c>
      <c r="D124" s="13" t="s">
        <v>10</v>
      </c>
      <c r="E124" s="118"/>
    </row>
    <row r="125" spans="1:5" ht="15" customHeight="1" x14ac:dyDescent="0.3">
      <c r="A125" s="47">
        <f t="shared" si="1"/>
        <v>94</v>
      </c>
      <c r="B125" s="7" t="s">
        <v>83</v>
      </c>
      <c r="C125" s="48" t="s">
        <v>221</v>
      </c>
      <c r="D125" s="13" t="s">
        <v>10</v>
      </c>
      <c r="E125" s="118"/>
    </row>
    <row r="126" spans="1:5" ht="15" customHeight="1" x14ac:dyDescent="0.3">
      <c r="A126" s="47">
        <f t="shared" si="1"/>
        <v>95</v>
      </c>
      <c r="B126" s="42" t="s">
        <v>47</v>
      </c>
      <c r="C126" s="48" t="s">
        <v>105</v>
      </c>
      <c r="D126" s="13" t="s">
        <v>10</v>
      </c>
      <c r="E126" s="118"/>
    </row>
    <row r="127" spans="1:5" ht="18" customHeight="1" x14ac:dyDescent="0.3">
      <c r="A127" s="47">
        <f t="shared" si="1"/>
        <v>96</v>
      </c>
      <c r="B127" s="7" t="s">
        <v>253</v>
      </c>
      <c r="C127" s="104" t="s">
        <v>252</v>
      </c>
      <c r="D127" s="13" t="s">
        <v>10</v>
      </c>
      <c r="E127" s="118"/>
    </row>
    <row r="128" spans="1:5" ht="15" customHeight="1" x14ac:dyDescent="0.3">
      <c r="A128" s="47">
        <f t="shared" si="1"/>
        <v>97</v>
      </c>
      <c r="B128" s="7" t="s">
        <v>254</v>
      </c>
      <c r="C128" s="48" t="s">
        <v>121</v>
      </c>
      <c r="D128" s="13" t="s">
        <v>10</v>
      </c>
      <c r="E128" s="118"/>
    </row>
    <row r="129" spans="1:5" s="33" customFormat="1" ht="15" customHeight="1" x14ac:dyDescent="0.3">
      <c r="A129" s="47">
        <f t="shared" si="1"/>
        <v>98</v>
      </c>
      <c r="B129" s="7" t="s">
        <v>257</v>
      </c>
      <c r="C129" s="48" t="s">
        <v>122</v>
      </c>
      <c r="D129" s="25" t="s">
        <v>10</v>
      </c>
      <c r="E129" s="118"/>
    </row>
    <row r="130" spans="1:5" s="23" customFormat="1" ht="15" customHeight="1" x14ac:dyDescent="0.3">
      <c r="A130" s="47">
        <f t="shared" si="1"/>
        <v>99</v>
      </c>
      <c r="B130" s="7" t="s">
        <v>286</v>
      </c>
      <c r="C130" s="48" t="s">
        <v>223</v>
      </c>
      <c r="D130" s="25" t="s">
        <v>10</v>
      </c>
      <c r="E130" s="118"/>
    </row>
    <row r="131" spans="1:5" s="33" customFormat="1" ht="15" customHeight="1" thickBot="1" x14ac:dyDescent="0.35">
      <c r="A131" s="34"/>
      <c r="B131" s="34"/>
      <c r="C131" s="34"/>
      <c r="D131" s="34"/>
    </row>
    <row r="132" spans="1:5" ht="15" customHeight="1" x14ac:dyDescent="0.25">
      <c r="A132" s="22" t="s">
        <v>4</v>
      </c>
      <c r="B132" s="10" t="s">
        <v>0</v>
      </c>
      <c r="C132" s="22" t="s">
        <v>12</v>
      </c>
      <c r="D132" s="11" t="s">
        <v>1</v>
      </c>
    </row>
    <row r="133" spans="1:5" ht="15" customHeight="1" thickBot="1" x14ac:dyDescent="0.35">
      <c r="A133" s="21">
        <v>1</v>
      </c>
      <c r="B133" s="14" t="s">
        <v>164</v>
      </c>
      <c r="C133" s="15" t="s">
        <v>27</v>
      </c>
      <c r="D133" s="16" t="s">
        <v>11</v>
      </c>
    </row>
  </sheetData>
  <autoFilter ref="A12:D133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showGridLines="0" tabSelected="1" topLeftCell="A100" zoomScale="85" zoomScaleNormal="85" workbookViewId="0">
      <selection activeCell="H108" sqref="H108"/>
    </sheetView>
  </sheetViews>
  <sheetFormatPr baseColWidth="10" defaultColWidth="11.42578125" defaultRowHeight="16.5" x14ac:dyDescent="0.3"/>
  <cols>
    <col min="1" max="1" width="6.140625" style="34" customWidth="1"/>
    <col min="2" max="2" width="51" style="34" customWidth="1"/>
    <col min="3" max="3" width="52.140625" style="34" customWidth="1"/>
    <col min="4" max="4" width="30.7109375" style="34" customWidth="1"/>
    <col min="5" max="5" width="39.7109375" style="34" customWidth="1"/>
    <col min="6" max="6" width="40.42578125" style="34" customWidth="1"/>
    <col min="7" max="7" width="43.140625" style="34" customWidth="1"/>
    <col min="8" max="10" width="22" style="34" customWidth="1"/>
    <col min="11" max="13" width="17.28515625" style="34" customWidth="1"/>
    <col min="14" max="14" width="11.42578125" style="34"/>
    <col min="15" max="15" width="14.42578125" style="34" customWidth="1"/>
    <col min="16" max="16384" width="11.42578125" style="34"/>
  </cols>
  <sheetData>
    <row r="1" spans="1:15" ht="86.25" customHeight="1" x14ac:dyDescent="0.3">
      <c r="A1" s="131" t="s">
        <v>97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5" x14ac:dyDescent="0.3">
      <c r="A2" s="34" t="s">
        <v>29</v>
      </c>
    </row>
    <row r="3" spans="1:15" x14ac:dyDescent="0.3">
      <c r="A3" s="34" t="s">
        <v>30</v>
      </c>
    </row>
    <row r="4" spans="1:15" x14ac:dyDescent="0.3">
      <c r="A4" s="34" t="s">
        <v>98</v>
      </c>
    </row>
    <row r="5" spans="1:15" x14ac:dyDescent="0.3">
      <c r="A5" s="34" t="s">
        <v>31</v>
      </c>
    </row>
    <row r="6" spans="1:15" x14ac:dyDescent="0.3">
      <c r="A6" s="32" t="s">
        <v>280</v>
      </c>
    </row>
    <row r="7" spans="1:15" x14ac:dyDescent="0.3">
      <c r="A7" s="34" t="s">
        <v>126</v>
      </c>
    </row>
    <row r="8" spans="1:15" x14ac:dyDescent="0.3">
      <c r="A8" s="32" t="str">
        <f>'Empleados Activ'!A8</f>
        <v>FECHA DE ACTUALIZACIÓN:  11/07/2024</v>
      </c>
    </row>
    <row r="9" spans="1:15" x14ac:dyDescent="0.3">
      <c r="A9" s="34" t="str">
        <f>'Empleados Activ'!A9</f>
        <v>CORRESPONDE AL MES DE: Junio 2024</v>
      </c>
    </row>
    <row r="11" spans="1:15" ht="23.25" customHeight="1" x14ac:dyDescent="0.3">
      <c r="A11" s="132" t="s">
        <v>33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  <row r="12" spans="1:15" ht="57" x14ac:dyDescent="0.3">
      <c r="A12" s="117" t="s">
        <v>25</v>
      </c>
      <c r="B12" s="117"/>
      <c r="C12" s="116" t="s">
        <v>293</v>
      </c>
      <c r="D12" s="116" t="s">
        <v>14</v>
      </c>
      <c r="E12" s="115" t="s">
        <v>15</v>
      </c>
      <c r="F12" s="116" t="s">
        <v>16</v>
      </c>
      <c r="G12" s="116" t="s">
        <v>17</v>
      </c>
      <c r="H12" s="102" t="s">
        <v>86</v>
      </c>
      <c r="I12" s="102" t="s">
        <v>146</v>
      </c>
      <c r="J12" s="102" t="s">
        <v>90</v>
      </c>
      <c r="K12" s="114" t="s">
        <v>88</v>
      </c>
      <c r="L12" s="116" t="s">
        <v>19</v>
      </c>
      <c r="M12" s="116" t="s">
        <v>89</v>
      </c>
    </row>
    <row r="13" spans="1:15" ht="17.25" x14ac:dyDescent="0.3">
      <c r="A13" s="35">
        <v>1</v>
      </c>
      <c r="B13" s="12" t="s">
        <v>74</v>
      </c>
      <c r="C13" s="8" t="s">
        <v>36</v>
      </c>
      <c r="D13" s="36">
        <v>19000</v>
      </c>
      <c r="E13" s="36">
        <v>0</v>
      </c>
      <c r="F13" s="72">
        <v>0</v>
      </c>
      <c r="G13" s="36">
        <v>375</v>
      </c>
      <c r="H13" s="36">
        <v>0</v>
      </c>
      <c r="I13" s="36">
        <v>0</v>
      </c>
      <c r="J13" s="36">
        <v>0</v>
      </c>
      <c r="K13" s="37">
        <f>D13+E13+F13+G13</f>
        <v>19375</v>
      </c>
      <c r="L13" s="36">
        <v>250</v>
      </c>
      <c r="M13" s="38">
        <f>K13+L13</f>
        <v>19625</v>
      </c>
      <c r="O13" s="119"/>
    </row>
    <row r="14" spans="1:15" s="60" customFormat="1" ht="17.25" x14ac:dyDescent="0.3">
      <c r="A14" s="57">
        <f>A13+1</f>
        <v>2</v>
      </c>
      <c r="B14" s="58" t="str">
        <f>'Empleados Activ'!B14</f>
        <v>TATIANA MICHEL MORALES ORDOÑEZ</v>
      </c>
      <c r="C14" s="39" t="s">
        <v>172</v>
      </c>
      <c r="D14" s="17">
        <v>6500</v>
      </c>
      <c r="E14" s="17">
        <v>500</v>
      </c>
      <c r="F14" s="17">
        <v>50</v>
      </c>
      <c r="G14" s="17">
        <v>0</v>
      </c>
      <c r="H14" s="36">
        <v>0</v>
      </c>
      <c r="I14" s="36">
        <v>0</v>
      </c>
      <c r="J14" s="36">
        <v>0</v>
      </c>
      <c r="K14" s="37">
        <f>D14+E14+F14+G14</f>
        <v>7050</v>
      </c>
      <c r="L14" s="17">
        <v>250</v>
      </c>
      <c r="M14" s="59">
        <f t="shared" ref="M14:M28" si="0">K14+L14</f>
        <v>7300</v>
      </c>
      <c r="N14" s="34"/>
      <c r="O14" s="119"/>
    </row>
    <row r="15" spans="1:15" s="60" customFormat="1" ht="17.25" x14ac:dyDescent="0.3">
      <c r="A15" s="57">
        <f t="shared" ref="A15:A28" si="1">A14+1</f>
        <v>3</v>
      </c>
      <c r="B15" s="58" t="str">
        <f>'Empleados Activ'!B15</f>
        <v>PAULA CLARIZA ANGULO MENDEZ</v>
      </c>
      <c r="C15" s="39" t="s">
        <v>111</v>
      </c>
      <c r="D15" s="17">
        <v>6500</v>
      </c>
      <c r="E15" s="17">
        <v>0</v>
      </c>
      <c r="F15" s="17">
        <v>50</v>
      </c>
      <c r="G15" s="17">
        <v>0</v>
      </c>
      <c r="H15" s="17">
        <v>469.58</v>
      </c>
      <c r="I15" s="17"/>
      <c r="J15" s="17"/>
      <c r="K15" s="37">
        <f>D15+E15+F15+G15+H15</f>
        <v>7019.58</v>
      </c>
      <c r="L15" s="17">
        <v>250</v>
      </c>
      <c r="M15" s="59">
        <f t="shared" si="0"/>
        <v>7269.58</v>
      </c>
      <c r="N15" s="34"/>
      <c r="O15" s="119"/>
    </row>
    <row r="16" spans="1:15" s="60" customFormat="1" ht="17.25" x14ac:dyDescent="0.3">
      <c r="A16" s="57">
        <f t="shared" si="1"/>
        <v>4</v>
      </c>
      <c r="B16" s="58" t="str">
        <f>'Empleados Activ'!B16</f>
        <v xml:space="preserve">JORGE AUGUSTO CRUZ MARTINEZ </v>
      </c>
      <c r="C16" s="39" t="s">
        <v>244</v>
      </c>
      <c r="D16" s="36">
        <v>14000</v>
      </c>
      <c r="E16" s="17">
        <v>0</v>
      </c>
      <c r="F16" s="17">
        <v>0</v>
      </c>
      <c r="G16" s="36">
        <f>375</f>
        <v>375</v>
      </c>
      <c r="H16" s="36">
        <v>0</v>
      </c>
      <c r="I16" s="36">
        <v>0</v>
      </c>
      <c r="J16" s="36">
        <v>0</v>
      </c>
      <c r="K16" s="37">
        <f t="shared" ref="K16:K28" si="2">D16+E16+F16+G16</f>
        <v>14375</v>
      </c>
      <c r="L16" s="17">
        <v>250</v>
      </c>
      <c r="M16" s="59">
        <f t="shared" si="0"/>
        <v>14625</v>
      </c>
      <c r="N16" s="34"/>
      <c r="O16" s="119"/>
    </row>
    <row r="17" spans="1:15" s="60" customFormat="1" ht="17.25" x14ac:dyDescent="0.3">
      <c r="A17" s="57">
        <f t="shared" si="1"/>
        <v>5</v>
      </c>
      <c r="B17" s="58" t="str">
        <f>'Empleados Activ'!B17</f>
        <v>SANDRA NOEMI CASTELLANOS OTZOY</v>
      </c>
      <c r="C17" s="39" t="s">
        <v>235</v>
      </c>
      <c r="D17" s="36">
        <v>7000</v>
      </c>
      <c r="E17" s="36">
        <v>500</v>
      </c>
      <c r="F17" s="36">
        <v>35</v>
      </c>
      <c r="G17" s="36">
        <v>0</v>
      </c>
      <c r="H17" s="36">
        <v>0</v>
      </c>
      <c r="I17" s="36">
        <v>0</v>
      </c>
      <c r="J17" s="36">
        <v>0</v>
      </c>
      <c r="K17" s="37">
        <f t="shared" si="2"/>
        <v>7535</v>
      </c>
      <c r="L17" s="17">
        <v>250</v>
      </c>
      <c r="M17" s="59">
        <f t="shared" si="0"/>
        <v>7785</v>
      </c>
      <c r="N17" s="34"/>
      <c r="O17" s="119"/>
    </row>
    <row r="18" spans="1:15" s="60" customFormat="1" ht="17.25" x14ac:dyDescent="0.3">
      <c r="A18" s="57">
        <f t="shared" si="1"/>
        <v>6</v>
      </c>
      <c r="B18" s="58" t="str">
        <f>'Empleados Activ'!B18</f>
        <v>ROCIO ESMERALDA GARCIA MUÑOZ</v>
      </c>
      <c r="C18" s="39" t="s">
        <v>235</v>
      </c>
      <c r="D18" s="36">
        <v>7000</v>
      </c>
      <c r="E18" s="36">
        <v>0</v>
      </c>
      <c r="F18" s="36">
        <v>50</v>
      </c>
      <c r="G18" s="36">
        <v>0</v>
      </c>
      <c r="H18" s="36">
        <v>0</v>
      </c>
      <c r="I18" s="36">
        <v>0</v>
      </c>
      <c r="J18" s="36">
        <v>0</v>
      </c>
      <c r="K18" s="37">
        <f t="shared" si="2"/>
        <v>7050</v>
      </c>
      <c r="L18" s="17">
        <f>193.55+56.45</f>
        <v>250</v>
      </c>
      <c r="M18" s="59">
        <f t="shared" si="0"/>
        <v>7300</v>
      </c>
      <c r="N18" s="34"/>
      <c r="O18" s="119"/>
    </row>
    <row r="19" spans="1:15" s="60" customFormat="1" ht="17.25" x14ac:dyDescent="0.3">
      <c r="A19" s="57">
        <f t="shared" si="1"/>
        <v>7</v>
      </c>
      <c r="B19" s="58" t="str">
        <f>'Empleados Activ'!B19</f>
        <v>VICTOR PEREZ CRUZ</v>
      </c>
      <c r="C19" s="39" t="s">
        <v>3</v>
      </c>
      <c r="D19" s="36">
        <v>4000</v>
      </c>
      <c r="E19" s="36">
        <v>250</v>
      </c>
      <c r="F19" s="36">
        <v>50</v>
      </c>
      <c r="G19" s="36">
        <v>0</v>
      </c>
      <c r="H19" s="36">
        <v>0</v>
      </c>
      <c r="I19" s="36">
        <v>0</v>
      </c>
      <c r="J19" s="36">
        <v>0</v>
      </c>
      <c r="K19" s="37">
        <f t="shared" si="2"/>
        <v>4300</v>
      </c>
      <c r="L19" s="17">
        <v>250</v>
      </c>
      <c r="M19" s="59">
        <f t="shared" si="0"/>
        <v>4550</v>
      </c>
      <c r="N19" s="34"/>
      <c r="O19" s="119"/>
    </row>
    <row r="20" spans="1:15" s="60" customFormat="1" ht="17.25" x14ac:dyDescent="0.3">
      <c r="A20" s="57">
        <f t="shared" si="1"/>
        <v>8</v>
      </c>
      <c r="B20" s="58" t="str">
        <f>'Empleados Activ'!B20</f>
        <v>SANDRA CAROLINA VANEGAS</v>
      </c>
      <c r="C20" s="39" t="s">
        <v>112</v>
      </c>
      <c r="D20" s="36">
        <v>4000</v>
      </c>
      <c r="E20" s="36">
        <v>0</v>
      </c>
      <c r="F20" s="36">
        <v>50</v>
      </c>
      <c r="G20" s="36">
        <v>0</v>
      </c>
      <c r="H20" s="36">
        <v>0</v>
      </c>
      <c r="I20" s="36">
        <v>0</v>
      </c>
      <c r="J20" s="36">
        <v>0</v>
      </c>
      <c r="K20" s="37">
        <f t="shared" si="2"/>
        <v>4050</v>
      </c>
      <c r="L20" s="17">
        <v>250</v>
      </c>
      <c r="M20" s="59">
        <f t="shared" si="0"/>
        <v>4300</v>
      </c>
      <c r="N20" s="34"/>
      <c r="O20" s="119"/>
    </row>
    <row r="21" spans="1:15" s="60" customFormat="1" ht="19.5" customHeight="1" x14ac:dyDescent="0.3">
      <c r="A21" s="57">
        <f t="shared" si="1"/>
        <v>9</v>
      </c>
      <c r="B21" s="58" t="str">
        <f>'Empleados Activ'!B21</f>
        <v>BERTA ANTONIETA BUSTAMANTE MENDIZABAL</v>
      </c>
      <c r="C21" s="39" t="s">
        <v>112</v>
      </c>
      <c r="D21" s="36">
        <v>4000</v>
      </c>
      <c r="E21" s="36">
        <v>0</v>
      </c>
      <c r="F21" s="36">
        <v>50</v>
      </c>
      <c r="G21" s="36">
        <v>0</v>
      </c>
      <c r="H21" s="36">
        <v>0</v>
      </c>
      <c r="I21" s="36">
        <v>0</v>
      </c>
      <c r="J21" s="36">
        <v>0</v>
      </c>
      <c r="K21" s="37">
        <f t="shared" si="2"/>
        <v>4050</v>
      </c>
      <c r="L21" s="17">
        <v>250</v>
      </c>
      <c r="M21" s="59">
        <f t="shared" si="0"/>
        <v>4300</v>
      </c>
      <c r="N21" s="34"/>
      <c r="O21" s="119"/>
    </row>
    <row r="22" spans="1:15" s="60" customFormat="1" ht="17.25" x14ac:dyDescent="0.3">
      <c r="A22" s="57">
        <f t="shared" si="1"/>
        <v>10</v>
      </c>
      <c r="B22" s="58" t="str">
        <f>'Empleados Activ'!B22</f>
        <v>JUAN PEDRO ESTEBAN MATEO</v>
      </c>
      <c r="C22" s="39" t="s">
        <v>217</v>
      </c>
      <c r="D22" s="36">
        <v>6500</v>
      </c>
      <c r="E22" s="36">
        <v>0</v>
      </c>
      <c r="F22" s="36">
        <v>35</v>
      </c>
      <c r="G22" s="36">
        <v>0</v>
      </c>
      <c r="H22" s="36">
        <v>0</v>
      </c>
      <c r="I22" s="36">
        <v>0</v>
      </c>
      <c r="J22" s="36">
        <v>0</v>
      </c>
      <c r="K22" s="37">
        <f t="shared" si="2"/>
        <v>6535</v>
      </c>
      <c r="L22" s="17">
        <v>250</v>
      </c>
      <c r="M22" s="59">
        <f t="shared" si="0"/>
        <v>6785</v>
      </c>
      <c r="N22" s="34"/>
      <c r="O22" s="119"/>
    </row>
    <row r="23" spans="1:15" s="60" customFormat="1" ht="17.25" x14ac:dyDescent="0.3">
      <c r="A23" s="57">
        <f t="shared" si="1"/>
        <v>11</v>
      </c>
      <c r="B23" s="58" t="str">
        <f>'Empleados Activ'!B23</f>
        <v>OSCAR LEONEL MONZÓN GUZMÁN</v>
      </c>
      <c r="C23" s="39" t="s">
        <v>2</v>
      </c>
      <c r="D23" s="36">
        <v>14000</v>
      </c>
      <c r="E23" s="17">
        <v>1000</v>
      </c>
      <c r="F23" s="17">
        <v>0</v>
      </c>
      <c r="G23" s="36">
        <v>375</v>
      </c>
      <c r="H23" s="36">
        <v>0</v>
      </c>
      <c r="I23" s="36">
        <v>0</v>
      </c>
      <c r="J23" s="36">
        <v>0</v>
      </c>
      <c r="K23" s="37">
        <f t="shared" si="2"/>
        <v>15375</v>
      </c>
      <c r="L23" s="17">
        <v>250</v>
      </c>
      <c r="M23" s="59">
        <f t="shared" si="0"/>
        <v>15625</v>
      </c>
      <c r="N23" s="34"/>
      <c r="O23" s="119"/>
    </row>
    <row r="24" spans="1:15" s="60" customFormat="1" ht="17.25" x14ac:dyDescent="0.3">
      <c r="A24" s="57">
        <f t="shared" si="1"/>
        <v>12</v>
      </c>
      <c r="B24" s="7" t="s">
        <v>91</v>
      </c>
      <c r="C24" s="39" t="s">
        <v>238</v>
      </c>
      <c r="D24" s="36">
        <v>8000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7">
        <f t="shared" si="2"/>
        <v>8000</v>
      </c>
      <c r="L24" s="17">
        <f>217.74+32.26</f>
        <v>250</v>
      </c>
      <c r="M24" s="59">
        <f t="shared" si="0"/>
        <v>8250</v>
      </c>
      <c r="N24" s="34"/>
      <c r="O24" s="119"/>
    </row>
    <row r="25" spans="1:15" s="60" customFormat="1" ht="17.25" x14ac:dyDescent="0.3">
      <c r="A25" s="57">
        <f t="shared" si="1"/>
        <v>13</v>
      </c>
      <c r="B25" s="58" t="s">
        <v>34</v>
      </c>
      <c r="C25" s="39" t="s">
        <v>48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7">
        <f t="shared" si="2"/>
        <v>0</v>
      </c>
      <c r="L25" s="17">
        <v>0</v>
      </c>
      <c r="M25" s="59">
        <f t="shared" si="0"/>
        <v>0</v>
      </c>
      <c r="N25" s="34"/>
      <c r="O25" s="119"/>
    </row>
    <row r="26" spans="1:15" s="60" customFormat="1" ht="17.25" x14ac:dyDescent="0.3">
      <c r="A26" s="57">
        <f t="shared" si="1"/>
        <v>14</v>
      </c>
      <c r="B26" s="58" t="str">
        <f>'Empleados Activ'!B26</f>
        <v>KAREN ESTHEFANY OSORIO RAMIREZ</v>
      </c>
      <c r="C26" s="39" t="s">
        <v>113</v>
      </c>
      <c r="D26" s="36">
        <v>4000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7">
        <f t="shared" si="2"/>
        <v>4000</v>
      </c>
      <c r="L26" s="17">
        <v>250</v>
      </c>
      <c r="M26" s="59">
        <f t="shared" si="0"/>
        <v>4250</v>
      </c>
      <c r="N26" s="34"/>
      <c r="O26" s="119"/>
    </row>
    <row r="27" spans="1:15" s="60" customFormat="1" ht="17.25" x14ac:dyDescent="0.3">
      <c r="A27" s="57">
        <f t="shared" si="1"/>
        <v>15</v>
      </c>
      <c r="B27" s="58" t="str">
        <f>'Empleados Activ'!B27</f>
        <v>ERICK ROBERTO BORJA CRUZ</v>
      </c>
      <c r="C27" s="39" t="s">
        <v>248</v>
      </c>
      <c r="D27" s="36">
        <v>5500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7">
        <f t="shared" si="2"/>
        <v>5500</v>
      </c>
      <c r="L27" s="17">
        <v>250</v>
      </c>
      <c r="M27" s="59">
        <f t="shared" si="0"/>
        <v>5750</v>
      </c>
      <c r="N27" s="34"/>
      <c r="O27" s="119"/>
    </row>
    <row r="28" spans="1:15" s="60" customFormat="1" ht="17.25" x14ac:dyDescent="0.3">
      <c r="A28" s="57">
        <f t="shared" si="1"/>
        <v>16</v>
      </c>
      <c r="B28" s="98" t="s">
        <v>108</v>
      </c>
      <c r="C28" s="39" t="s">
        <v>247</v>
      </c>
      <c r="D28" s="36">
        <v>7500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7">
        <f t="shared" si="2"/>
        <v>7500</v>
      </c>
      <c r="L28" s="17">
        <v>250</v>
      </c>
      <c r="M28" s="59">
        <f t="shared" si="0"/>
        <v>7750</v>
      </c>
      <c r="N28" s="34"/>
      <c r="O28" s="119"/>
    </row>
    <row r="29" spans="1:15" s="31" customFormat="1" ht="17.25" x14ac:dyDescent="0.3">
      <c r="A29" s="28"/>
      <c r="B29" s="28"/>
      <c r="C29" s="24"/>
      <c r="D29" s="27"/>
      <c r="E29" s="27"/>
      <c r="F29" s="27"/>
      <c r="G29" s="27"/>
      <c r="H29" s="27"/>
      <c r="I29" s="27"/>
      <c r="J29" s="27"/>
      <c r="K29" s="27"/>
      <c r="L29" s="29"/>
      <c r="M29" s="30"/>
      <c r="N29" s="34"/>
    </row>
    <row r="30" spans="1:15" s="31" customFormat="1" ht="17.25" x14ac:dyDescent="0.3">
      <c r="A30" s="28"/>
      <c r="B30" s="28"/>
      <c r="C30" s="24"/>
      <c r="D30" s="27"/>
      <c r="E30" s="27"/>
      <c r="F30" s="27"/>
      <c r="G30" s="27"/>
      <c r="H30" s="27"/>
      <c r="I30" s="27"/>
      <c r="J30" s="27"/>
      <c r="K30" s="27"/>
      <c r="L30" s="29"/>
      <c r="M30" s="30"/>
      <c r="N30" s="34"/>
    </row>
    <row r="31" spans="1:15" ht="37.5" customHeight="1" x14ac:dyDescent="0.3">
      <c r="A31" s="129" t="s">
        <v>25</v>
      </c>
      <c r="B31" s="133" t="s">
        <v>87</v>
      </c>
      <c r="C31" s="124" t="s">
        <v>12</v>
      </c>
      <c r="D31" s="122" t="s">
        <v>20</v>
      </c>
      <c r="E31" s="122" t="s">
        <v>21</v>
      </c>
      <c r="F31" s="130" t="s">
        <v>22</v>
      </c>
      <c r="G31" s="122" t="s">
        <v>23</v>
      </c>
      <c r="H31" s="125" t="s">
        <v>86</v>
      </c>
      <c r="I31" s="125" t="s">
        <v>146</v>
      </c>
      <c r="J31" s="125" t="s">
        <v>90</v>
      </c>
      <c r="K31" s="127" t="s">
        <v>84</v>
      </c>
      <c r="L31" s="123" t="s">
        <v>24</v>
      </c>
      <c r="M31" s="124" t="s">
        <v>18</v>
      </c>
    </row>
    <row r="32" spans="1:15" ht="45.75" customHeight="1" x14ac:dyDescent="0.3">
      <c r="A32" s="129"/>
      <c r="B32" s="134"/>
      <c r="C32" s="124"/>
      <c r="D32" s="122"/>
      <c r="E32" s="122"/>
      <c r="F32" s="130"/>
      <c r="G32" s="122"/>
      <c r="H32" s="126"/>
      <c r="I32" s="126"/>
      <c r="J32" s="126"/>
      <c r="K32" s="128"/>
      <c r="L32" s="123"/>
      <c r="M32" s="124"/>
    </row>
    <row r="33" spans="1:15" s="60" customFormat="1" ht="16.5" customHeight="1" x14ac:dyDescent="0.3">
      <c r="A33" s="56">
        <v>17</v>
      </c>
      <c r="B33" s="7" t="s">
        <v>34</v>
      </c>
      <c r="C33" s="61" t="s">
        <v>115</v>
      </c>
      <c r="D33" s="17">
        <v>0</v>
      </c>
      <c r="E33" s="17">
        <v>0</v>
      </c>
      <c r="F33" s="17">
        <v>0</v>
      </c>
      <c r="G33" s="62">
        <v>0</v>
      </c>
      <c r="H33" s="36">
        <v>0</v>
      </c>
      <c r="I33" s="36">
        <v>0</v>
      </c>
      <c r="J33" s="36">
        <v>0</v>
      </c>
      <c r="K33" s="62">
        <f t="shared" ref="K33:K95" si="3">D33+E33+F33+G33</f>
        <v>0</v>
      </c>
      <c r="L33" s="17">
        <v>0</v>
      </c>
      <c r="M33" s="54">
        <f>K33+L33</f>
        <v>0</v>
      </c>
      <c r="N33" s="34"/>
      <c r="O33" s="119"/>
    </row>
    <row r="34" spans="1:15" s="60" customFormat="1" ht="33" x14ac:dyDescent="0.3">
      <c r="A34" s="56">
        <f>A33+1</f>
        <v>18</v>
      </c>
      <c r="B34" s="63" t="s">
        <v>125</v>
      </c>
      <c r="C34" s="61" t="s">
        <v>116</v>
      </c>
      <c r="D34" s="17">
        <v>6500</v>
      </c>
      <c r="E34" s="17">
        <v>0</v>
      </c>
      <c r="F34" s="17">
        <v>0</v>
      </c>
      <c r="G34" s="68">
        <v>0</v>
      </c>
      <c r="H34" s="36">
        <v>0</v>
      </c>
      <c r="I34" s="36">
        <v>0</v>
      </c>
      <c r="J34" s="36">
        <v>0</v>
      </c>
      <c r="K34" s="62">
        <f t="shared" si="3"/>
        <v>6500</v>
      </c>
      <c r="L34" s="17">
        <v>250</v>
      </c>
      <c r="M34" s="54">
        <f t="shared" ref="M34:M106" si="4">K34+L34</f>
        <v>6750</v>
      </c>
      <c r="N34" s="34"/>
      <c r="O34" s="119"/>
    </row>
    <row r="35" spans="1:15" s="60" customFormat="1" ht="17.25" x14ac:dyDescent="0.3">
      <c r="A35" s="56">
        <f t="shared" ref="A35:A98" si="5">A34+1</f>
        <v>19</v>
      </c>
      <c r="B35" s="7" t="s">
        <v>294</v>
      </c>
      <c r="C35" s="64" t="s">
        <v>183</v>
      </c>
      <c r="D35" s="65">
        <v>6533.33</v>
      </c>
      <c r="E35" s="66">
        <v>0</v>
      </c>
      <c r="F35" s="68">
        <v>0</v>
      </c>
      <c r="G35" s="68">
        <v>0</v>
      </c>
      <c r="H35" s="36">
        <v>0</v>
      </c>
      <c r="I35" s="36">
        <v>0</v>
      </c>
      <c r="J35" s="36">
        <v>0</v>
      </c>
      <c r="K35" s="62">
        <f t="shared" si="3"/>
        <v>6533.33</v>
      </c>
      <c r="L35" s="17">
        <v>233.33</v>
      </c>
      <c r="M35" s="54">
        <f t="shared" si="4"/>
        <v>6766.66</v>
      </c>
      <c r="N35" s="34"/>
      <c r="O35" s="119"/>
    </row>
    <row r="36" spans="1:15" s="60" customFormat="1" ht="17.25" x14ac:dyDescent="0.3">
      <c r="A36" s="56">
        <f t="shared" si="5"/>
        <v>20</v>
      </c>
      <c r="B36" s="7" t="s">
        <v>295</v>
      </c>
      <c r="C36" s="64" t="s">
        <v>183</v>
      </c>
      <c r="D36" s="65">
        <v>6533.33</v>
      </c>
      <c r="E36" s="66">
        <v>0</v>
      </c>
      <c r="F36" s="68">
        <v>0</v>
      </c>
      <c r="G36" s="68">
        <v>0</v>
      </c>
      <c r="H36" s="36">
        <v>0</v>
      </c>
      <c r="I36" s="36">
        <v>0</v>
      </c>
      <c r="J36" s="36">
        <v>0</v>
      </c>
      <c r="K36" s="62">
        <f t="shared" si="3"/>
        <v>6533.33</v>
      </c>
      <c r="L36" s="17">
        <v>233.33</v>
      </c>
      <c r="M36" s="54">
        <f t="shared" si="4"/>
        <v>6766.66</v>
      </c>
      <c r="N36" s="34"/>
      <c r="O36" s="119"/>
    </row>
    <row r="37" spans="1:15" s="60" customFormat="1" ht="17.25" x14ac:dyDescent="0.3">
      <c r="A37" s="56">
        <f t="shared" si="5"/>
        <v>21</v>
      </c>
      <c r="B37" s="7" t="s">
        <v>49</v>
      </c>
      <c r="C37" s="61" t="s">
        <v>240</v>
      </c>
      <c r="D37" s="67">
        <v>7000</v>
      </c>
      <c r="E37" s="68">
        <v>0</v>
      </c>
      <c r="F37" s="68">
        <v>0</v>
      </c>
      <c r="G37" s="68">
        <v>0</v>
      </c>
      <c r="H37" s="36">
        <v>0</v>
      </c>
      <c r="I37" s="36">
        <v>0</v>
      </c>
      <c r="J37" s="36">
        <v>0</v>
      </c>
      <c r="K37" s="62">
        <f t="shared" si="3"/>
        <v>7000</v>
      </c>
      <c r="L37" s="17">
        <v>250</v>
      </c>
      <c r="M37" s="54">
        <f t="shared" si="4"/>
        <v>7250</v>
      </c>
      <c r="N37" s="34"/>
      <c r="O37" s="119"/>
    </row>
    <row r="38" spans="1:15" s="60" customFormat="1" ht="17.25" x14ac:dyDescent="0.3">
      <c r="A38" s="56">
        <f t="shared" si="5"/>
        <v>22</v>
      </c>
      <c r="B38" s="7" t="s">
        <v>149</v>
      </c>
      <c r="C38" s="61" t="s">
        <v>176</v>
      </c>
      <c r="D38" s="67">
        <v>14000</v>
      </c>
      <c r="E38" s="68">
        <v>0</v>
      </c>
      <c r="F38" s="68">
        <v>0</v>
      </c>
      <c r="G38" s="70">
        <v>375</v>
      </c>
      <c r="H38" s="36">
        <v>0</v>
      </c>
      <c r="I38" s="36">
        <v>0</v>
      </c>
      <c r="J38" s="36">
        <v>0</v>
      </c>
      <c r="K38" s="62">
        <f t="shared" si="3"/>
        <v>14375</v>
      </c>
      <c r="L38" s="17">
        <v>250</v>
      </c>
      <c r="M38" s="54">
        <f t="shared" si="4"/>
        <v>14625</v>
      </c>
      <c r="N38" s="34"/>
      <c r="O38" s="119"/>
    </row>
    <row r="39" spans="1:15" s="60" customFormat="1" ht="17.25" x14ac:dyDescent="0.3">
      <c r="A39" s="56">
        <f t="shared" si="5"/>
        <v>23</v>
      </c>
      <c r="B39" s="103" t="s">
        <v>106</v>
      </c>
      <c r="C39" s="61" t="s">
        <v>166</v>
      </c>
      <c r="D39" s="67">
        <v>12000</v>
      </c>
      <c r="E39" s="68"/>
      <c r="F39" s="68"/>
      <c r="G39" s="70">
        <v>375</v>
      </c>
      <c r="H39" s="36"/>
      <c r="I39" s="36"/>
      <c r="J39" s="36"/>
      <c r="K39" s="62">
        <f t="shared" si="3"/>
        <v>12375</v>
      </c>
      <c r="L39" s="17">
        <v>250</v>
      </c>
      <c r="M39" s="54">
        <f t="shared" si="4"/>
        <v>12625</v>
      </c>
      <c r="N39" s="34"/>
      <c r="O39" s="119"/>
    </row>
    <row r="40" spans="1:15" s="60" customFormat="1" ht="26.25" customHeight="1" x14ac:dyDescent="0.3">
      <c r="A40" s="56">
        <f t="shared" si="5"/>
        <v>24</v>
      </c>
      <c r="B40" s="63" t="s">
        <v>50</v>
      </c>
      <c r="C40" s="61" t="s">
        <v>117</v>
      </c>
      <c r="D40" s="36">
        <v>12000</v>
      </c>
      <c r="E40" s="17">
        <v>0</v>
      </c>
      <c r="F40" s="68">
        <v>0</v>
      </c>
      <c r="G40" s="36">
        <v>375</v>
      </c>
      <c r="H40" s="36">
        <v>0</v>
      </c>
      <c r="I40" s="36">
        <v>0</v>
      </c>
      <c r="J40" s="36">
        <v>0</v>
      </c>
      <c r="K40" s="62">
        <f t="shared" si="3"/>
        <v>12375</v>
      </c>
      <c r="L40" s="36">
        <v>250</v>
      </c>
      <c r="M40" s="54">
        <f t="shared" si="4"/>
        <v>12625</v>
      </c>
      <c r="N40" s="34"/>
      <c r="O40" s="119"/>
    </row>
    <row r="41" spans="1:15" s="60" customFormat="1" ht="17.25" x14ac:dyDescent="0.3">
      <c r="A41" s="56">
        <f t="shared" si="5"/>
        <v>25</v>
      </c>
      <c r="B41" s="7" t="s">
        <v>72</v>
      </c>
      <c r="C41" s="61" t="s">
        <v>185</v>
      </c>
      <c r="D41" s="67">
        <v>6500</v>
      </c>
      <c r="E41" s="68">
        <v>0</v>
      </c>
      <c r="F41" s="68">
        <v>35</v>
      </c>
      <c r="G41" s="70">
        <v>0</v>
      </c>
      <c r="H41" s="36">
        <v>0</v>
      </c>
      <c r="I41" s="36">
        <v>0</v>
      </c>
      <c r="J41" s="36">
        <v>0</v>
      </c>
      <c r="K41" s="62">
        <f t="shared" si="3"/>
        <v>6535</v>
      </c>
      <c r="L41" s="17">
        <v>250</v>
      </c>
      <c r="M41" s="54">
        <f t="shared" si="4"/>
        <v>6785</v>
      </c>
      <c r="N41" s="34"/>
      <c r="O41" s="119"/>
    </row>
    <row r="42" spans="1:15" s="60" customFormat="1" ht="17.25" x14ac:dyDescent="0.3">
      <c r="A42" s="56">
        <f t="shared" si="5"/>
        <v>26</v>
      </c>
      <c r="B42" s="7" t="s">
        <v>154</v>
      </c>
      <c r="C42" s="61" t="s">
        <v>186</v>
      </c>
      <c r="D42" s="67">
        <v>6500</v>
      </c>
      <c r="E42" s="68">
        <v>0</v>
      </c>
      <c r="F42" s="68">
        <v>0</v>
      </c>
      <c r="G42" s="70">
        <v>0</v>
      </c>
      <c r="H42" s="36">
        <v>0</v>
      </c>
      <c r="I42" s="36">
        <v>0</v>
      </c>
      <c r="J42" s="36">
        <v>0</v>
      </c>
      <c r="K42" s="62">
        <f t="shared" si="3"/>
        <v>6500</v>
      </c>
      <c r="L42" s="17">
        <v>250</v>
      </c>
      <c r="M42" s="54">
        <f t="shared" si="4"/>
        <v>6750</v>
      </c>
      <c r="N42" s="34"/>
      <c r="O42" s="119"/>
    </row>
    <row r="43" spans="1:15" s="60" customFormat="1" ht="17.25" x14ac:dyDescent="0.3">
      <c r="A43" s="56">
        <f t="shared" si="5"/>
        <v>27</v>
      </c>
      <c r="B43" s="7" t="s">
        <v>51</v>
      </c>
      <c r="C43" s="61" t="s">
        <v>187</v>
      </c>
      <c r="D43" s="67">
        <v>6500</v>
      </c>
      <c r="E43" s="68">
        <v>0</v>
      </c>
      <c r="F43" s="68">
        <v>35</v>
      </c>
      <c r="G43" s="70">
        <v>0</v>
      </c>
      <c r="H43" s="36">
        <v>0</v>
      </c>
      <c r="I43" s="36">
        <v>0</v>
      </c>
      <c r="J43" s="36">
        <v>0</v>
      </c>
      <c r="K43" s="62">
        <f t="shared" si="3"/>
        <v>6535</v>
      </c>
      <c r="L43" s="17">
        <v>250</v>
      </c>
      <c r="M43" s="54">
        <f t="shared" si="4"/>
        <v>6785</v>
      </c>
      <c r="N43" s="34"/>
      <c r="O43" s="119"/>
    </row>
    <row r="44" spans="1:15" s="60" customFormat="1" ht="17.25" x14ac:dyDescent="0.3">
      <c r="A44" s="56">
        <f t="shared" si="5"/>
        <v>28</v>
      </c>
      <c r="B44" s="7" t="s">
        <v>93</v>
      </c>
      <c r="C44" s="61" t="s">
        <v>245</v>
      </c>
      <c r="D44" s="67">
        <v>14000</v>
      </c>
      <c r="E44" s="68">
        <v>0</v>
      </c>
      <c r="F44" s="68">
        <v>0</v>
      </c>
      <c r="G44" s="70">
        <v>375</v>
      </c>
      <c r="H44" s="36">
        <v>0</v>
      </c>
      <c r="I44" s="36">
        <v>0</v>
      </c>
      <c r="J44" s="36">
        <v>0</v>
      </c>
      <c r="K44" s="62">
        <f t="shared" si="3"/>
        <v>14375</v>
      </c>
      <c r="L44" s="17">
        <v>250</v>
      </c>
      <c r="M44" s="54">
        <f t="shared" si="4"/>
        <v>14625</v>
      </c>
      <c r="N44" s="34"/>
      <c r="O44" s="119"/>
    </row>
    <row r="45" spans="1:15" s="60" customFormat="1" ht="17.25" x14ac:dyDescent="0.3">
      <c r="A45" s="56">
        <f t="shared" si="5"/>
        <v>29</v>
      </c>
      <c r="B45" s="7" t="s">
        <v>152</v>
      </c>
      <c r="C45" s="61" t="s">
        <v>189</v>
      </c>
      <c r="D45" s="36">
        <v>7000</v>
      </c>
      <c r="E45" s="17">
        <v>0</v>
      </c>
      <c r="F45" s="68">
        <v>0</v>
      </c>
      <c r="G45" s="36">
        <v>0</v>
      </c>
      <c r="H45" s="36">
        <v>0</v>
      </c>
      <c r="I45" s="36">
        <v>0</v>
      </c>
      <c r="J45" s="36">
        <v>0</v>
      </c>
      <c r="K45" s="62">
        <f t="shared" si="3"/>
        <v>7000</v>
      </c>
      <c r="L45" s="36">
        <v>250</v>
      </c>
      <c r="M45" s="54">
        <f t="shared" si="4"/>
        <v>7250</v>
      </c>
      <c r="N45" s="34"/>
      <c r="O45" s="119"/>
    </row>
    <row r="46" spans="1:15" s="60" customFormat="1" ht="17.25" x14ac:dyDescent="0.3">
      <c r="A46" s="56">
        <f t="shared" si="5"/>
        <v>30</v>
      </c>
      <c r="B46" s="7" t="s">
        <v>145</v>
      </c>
      <c r="C46" s="61" t="s">
        <v>190</v>
      </c>
      <c r="D46" s="36">
        <v>7000</v>
      </c>
      <c r="E46" s="17">
        <v>0</v>
      </c>
      <c r="F46" s="68">
        <v>0</v>
      </c>
      <c r="G46" s="70">
        <v>0</v>
      </c>
      <c r="H46" s="36">
        <v>0</v>
      </c>
      <c r="I46" s="36">
        <v>0</v>
      </c>
      <c r="J46" s="36">
        <v>0</v>
      </c>
      <c r="K46" s="62">
        <f t="shared" si="3"/>
        <v>7000</v>
      </c>
      <c r="L46" s="17">
        <v>250</v>
      </c>
      <c r="M46" s="54">
        <f t="shared" si="4"/>
        <v>7250</v>
      </c>
      <c r="N46" s="34"/>
      <c r="O46" s="119"/>
    </row>
    <row r="47" spans="1:15" s="60" customFormat="1" ht="17.25" x14ac:dyDescent="0.3">
      <c r="A47" s="56">
        <f t="shared" si="5"/>
        <v>31</v>
      </c>
      <c r="B47" s="7" t="s">
        <v>54</v>
      </c>
      <c r="C47" s="61" t="s">
        <v>118</v>
      </c>
      <c r="D47" s="67">
        <v>14000</v>
      </c>
      <c r="E47" s="17">
        <v>0</v>
      </c>
      <c r="F47" s="68">
        <v>0</v>
      </c>
      <c r="G47" s="70">
        <v>375</v>
      </c>
      <c r="H47" s="36">
        <v>0</v>
      </c>
      <c r="I47" s="36">
        <v>0</v>
      </c>
      <c r="J47" s="36">
        <v>0</v>
      </c>
      <c r="K47" s="62">
        <f t="shared" si="3"/>
        <v>14375</v>
      </c>
      <c r="L47" s="17">
        <v>250</v>
      </c>
      <c r="M47" s="54">
        <f t="shared" si="4"/>
        <v>14625</v>
      </c>
      <c r="N47" s="34"/>
      <c r="O47" s="119"/>
    </row>
    <row r="48" spans="1:15" s="60" customFormat="1" ht="17.25" x14ac:dyDescent="0.3">
      <c r="A48" s="56">
        <f t="shared" si="5"/>
        <v>32</v>
      </c>
      <c r="B48" s="7" t="s">
        <v>260</v>
      </c>
      <c r="C48" s="61" t="s">
        <v>261</v>
      </c>
      <c r="D48" s="67">
        <v>12500</v>
      </c>
      <c r="E48" s="17">
        <v>0</v>
      </c>
      <c r="F48" s="68">
        <v>0</v>
      </c>
      <c r="G48" s="70">
        <v>375</v>
      </c>
      <c r="H48" s="36">
        <v>0</v>
      </c>
      <c r="I48" s="36">
        <v>0</v>
      </c>
      <c r="J48" s="36">
        <v>0</v>
      </c>
      <c r="K48" s="62">
        <f t="shared" si="3"/>
        <v>12875</v>
      </c>
      <c r="L48" s="17">
        <v>250</v>
      </c>
      <c r="M48" s="54">
        <f t="shared" si="4"/>
        <v>13125</v>
      </c>
      <c r="N48" s="34"/>
      <c r="O48" s="119"/>
    </row>
    <row r="49" spans="1:15" s="60" customFormat="1" ht="17.25" x14ac:dyDescent="0.3">
      <c r="A49" s="56">
        <f t="shared" si="5"/>
        <v>33</v>
      </c>
      <c r="B49" s="7" t="s">
        <v>52</v>
      </c>
      <c r="C49" s="61" t="s">
        <v>5</v>
      </c>
      <c r="D49" s="67">
        <v>5500</v>
      </c>
      <c r="E49" s="17">
        <v>0</v>
      </c>
      <c r="F49" s="68">
        <v>35</v>
      </c>
      <c r="G49" s="70">
        <v>0</v>
      </c>
      <c r="H49" s="36">
        <v>0</v>
      </c>
      <c r="I49" s="36">
        <v>0</v>
      </c>
      <c r="J49" s="36">
        <v>0</v>
      </c>
      <c r="K49" s="62">
        <f t="shared" si="3"/>
        <v>5535</v>
      </c>
      <c r="L49" s="17">
        <v>250</v>
      </c>
      <c r="M49" s="54">
        <f t="shared" si="4"/>
        <v>5785</v>
      </c>
      <c r="N49" s="34"/>
      <c r="O49" s="119"/>
    </row>
    <row r="50" spans="1:15" s="60" customFormat="1" ht="34.5" x14ac:dyDescent="0.3">
      <c r="A50" s="56">
        <f t="shared" si="5"/>
        <v>34</v>
      </c>
      <c r="B50" s="7" t="s">
        <v>69</v>
      </c>
      <c r="C50" s="61" t="s">
        <v>191</v>
      </c>
      <c r="D50" s="67">
        <v>5000</v>
      </c>
      <c r="E50" s="17">
        <v>0</v>
      </c>
      <c r="F50" s="68">
        <v>0</v>
      </c>
      <c r="G50" s="70">
        <v>0</v>
      </c>
      <c r="H50" s="36">
        <v>0</v>
      </c>
      <c r="I50" s="36">
        <v>0</v>
      </c>
      <c r="J50" s="36">
        <v>0</v>
      </c>
      <c r="K50" s="62">
        <f t="shared" si="3"/>
        <v>5000</v>
      </c>
      <c r="L50" s="17">
        <v>250</v>
      </c>
      <c r="M50" s="54">
        <f t="shared" si="4"/>
        <v>5250</v>
      </c>
      <c r="N50" s="34"/>
      <c r="O50" s="119"/>
    </row>
    <row r="51" spans="1:15" s="60" customFormat="1" ht="17.25" x14ac:dyDescent="0.3">
      <c r="A51" s="56">
        <f t="shared" si="5"/>
        <v>35</v>
      </c>
      <c r="B51" s="7" t="s">
        <v>167</v>
      </c>
      <c r="C51" s="61" t="s">
        <v>168</v>
      </c>
      <c r="D51" s="67">
        <v>10000</v>
      </c>
      <c r="E51" s="17"/>
      <c r="F51" s="68"/>
      <c r="G51" s="70">
        <v>375</v>
      </c>
      <c r="H51" s="36"/>
      <c r="I51" s="36"/>
      <c r="J51" s="36"/>
      <c r="K51" s="62">
        <f t="shared" si="3"/>
        <v>10375</v>
      </c>
      <c r="L51" s="17">
        <v>250</v>
      </c>
      <c r="M51" s="54">
        <f t="shared" si="4"/>
        <v>10625</v>
      </c>
      <c r="N51" s="34"/>
      <c r="O51" s="119"/>
    </row>
    <row r="52" spans="1:15" s="60" customFormat="1" ht="17.25" x14ac:dyDescent="0.3">
      <c r="A52" s="56">
        <f t="shared" si="5"/>
        <v>36</v>
      </c>
      <c r="B52" s="7" t="s">
        <v>53</v>
      </c>
      <c r="C52" s="61" t="s">
        <v>177</v>
      </c>
      <c r="D52" s="67">
        <v>7000</v>
      </c>
      <c r="E52" s="68">
        <v>500</v>
      </c>
      <c r="F52" s="68">
        <v>35</v>
      </c>
      <c r="G52" s="70">
        <v>0</v>
      </c>
      <c r="H52" s="36">
        <v>0</v>
      </c>
      <c r="I52" s="36">
        <v>0</v>
      </c>
      <c r="J52" s="36">
        <v>0</v>
      </c>
      <c r="K52" s="62">
        <f t="shared" si="3"/>
        <v>7535</v>
      </c>
      <c r="L52" s="17">
        <v>250</v>
      </c>
      <c r="M52" s="54">
        <f t="shared" si="4"/>
        <v>7785</v>
      </c>
      <c r="N52" s="34"/>
      <c r="O52" s="119"/>
    </row>
    <row r="53" spans="1:15" s="60" customFormat="1" ht="49.5" x14ac:dyDescent="0.3">
      <c r="A53" s="56">
        <f t="shared" si="5"/>
        <v>37</v>
      </c>
      <c r="B53" s="7" t="s">
        <v>262</v>
      </c>
      <c r="C53" s="61" t="s">
        <v>243</v>
      </c>
      <c r="D53" s="67">
        <v>10000</v>
      </c>
      <c r="E53" s="68">
        <v>0</v>
      </c>
      <c r="F53" s="68">
        <v>0</v>
      </c>
      <c r="G53" s="70">
        <v>375</v>
      </c>
      <c r="H53" s="36">
        <v>0</v>
      </c>
      <c r="I53" s="36">
        <v>0</v>
      </c>
      <c r="J53" s="36">
        <v>0</v>
      </c>
      <c r="K53" s="62">
        <f t="shared" si="3"/>
        <v>10375</v>
      </c>
      <c r="L53" s="17">
        <v>250</v>
      </c>
      <c r="M53" s="54">
        <f t="shared" si="4"/>
        <v>10625</v>
      </c>
      <c r="N53" s="34"/>
      <c r="O53" s="119"/>
    </row>
    <row r="54" spans="1:15" s="60" customFormat="1" ht="33" x14ac:dyDescent="0.3">
      <c r="A54" s="56">
        <f t="shared" si="5"/>
        <v>38</v>
      </c>
      <c r="B54" s="7" t="s">
        <v>107</v>
      </c>
      <c r="C54" s="61" t="s">
        <v>171</v>
      </c>
      <c r="D54" s="67">
        <v>7000</v>
      </c>
      <c r="E54" s="68">
        <v>0</v>
      </c>
      <c r="F54" s="68">
        <v>0</v>
      </c>
      <c r="G54" s="70">
        <v>0</v>
      </c>
      <c r="H54" s="36">
        <v>0</v>
      </c>
      <c r="I54" s="36">
        <v>0</v>
      </c>
      <c r="J54" s="36">
        <v>0</v>
      </c>
      <c r="K54" s="62">
        <f t="shared" si="3"/>
        <v>7000</v>
      </c>
      <c r="L54" s="17">
        <v>250</v>
      </c>
      <c r="M54" s="54">
        <f t="shared" si="4"/>
        <v>7250</v>
      </c>
      <c r="N54" s="34"/>
      <c r="O54" s="119"/>
    </row>
    <row r="55" spans="1:15" s="60" customFormat="1" ht="33" x14ac:dyDescent="0.3">
      <c r="A55" s="56">
        <f t="shared" si="5"/>
        <v>39</v>
      </c>
      <c r="B55" s="7" t="s">
        <v>124</v>
      </c>
      <c r="C55" s="61" t="s">
        <v>224</v>
      </c>
      <c r="D55" s="67">
        <v>7000</v>
      </c>
      <c r="E55" s="68"/>
      <c r="F55" s="68"/>
      <c r="G55" s="70"/>
      <c r="H55" s="36">
        <v>0</v>
      </c>
      <c r="I55" s="36">
        <v>0</v>
      </c>
      <c r="J55" s="36">
        <v>0</v>
      </c>
      <c r="K55" s="62">
        <f t="shared" si="3"/>
        <v>7000</v>
      </c>
      <c r="L55" s="17">
        <v>250</v>
      </c>
      <c r="M55" s="54">
        <f t="shared" si="4"/>
        <v>7250</v>
      </c>
      <c r="N55" s="34"/>
      <c r="O55" s="119"/>
    </row>
    <row r="56" spans="1:15" s="60" customFormat="1" ht="34.5" x14ac:dyDescent="0.3">
      <c r="A56" s="56">
        <f t="shared" si="5"/>
        <v>40</v>
      </c>
      <c r="B56" s="7" t="s">
        <v>277</v>
      </c>
      <c r="C56" s="61" t="s">
        <v>224</v>
      </c>
      <c r="D56" s="67">
        <v>7000</v>
      </c>
      <c r="E56" s="68">
        <v>1000</v>
      </c>
      <c r="F56" s="68"/>
      <c r="G56" s="70"/>
      <c r="H56" s="36">
        <v>0</v>
      </c>
      <c r="I56" s="36">
        <v>0</v>
      </c>
      <c r="J56" s="36">
        <v>0</v>
      </c>
      <c r="K56" s="62">
        <f t="shared" si="3"/>
        <v>8000</v>
      </c>
      <c r="L56" s="17">
        <v>250</v>
      </c>
      <c r="M56" s="54">
        <f t="shared" si="4"/>
        <v>8250</v>
      </c>
      <c r="N56" s="34"/>
      <c r="O56" s="119"/>
    </row>
    <row r="57" spans="1:15" s="60" customFormat="1" ht="33" x14ac:dyDescent="0.3">
      <c r="A57" s="56">
        <f t="shared" si="5"/>
        <v>41</v>
      </c>
      <c r="B57" s="7" t="s">
        <v>158</v>
      </c>
      <c r="C57" s="61" t="s">
        <v>224</v>
      </c>
      <c r="D57" s="67">
        <v>0</v>
      </c>
      <c r="E57" s="68">
        <v>0</v>
      </c>
      <c r="F57" s="68"/>
      <c r="G57" s="70"/>
      <c r="H57" s="36">
        <v>0</v>
      </c>
      <c r="I57" s="36">
        <v>0</v>
      </c>
      <c r="J57" s="36">
        <v>0</v>
      </c>
      <c r="K57" s="62">
        <f t="shared" si="3"/>
        <v>0</v>
      </c>
      <c r="L57" s="17">
        <v>0</v>
      </c>
      <c r="M57" s="54">
        <f t="shared" si="4"/>
        <v>0</v>
      </c>
      <c r="N57" s="34"/>
      <c r="O57" s="119"/>
    </row>
    <row r="58" spans="1:15" s="60" customFormat="1" ht="33" x14ac:dyDescent="0.3">
      <c r="A58" s="56">
        <f t="shared" si="5"/>
        <v>42</v>
      </c>
      <c r="B58" s="7" t="s">
        <v>284</v>
      </c>
      <c r="C58" s="61" t="s">
        <v>212</v>
      </c>
      <c r="D58" s="67">
        <v>5000</v>
      </c>
      <c r="E58" s="68">
        <v>0</v>
      </c>
      <c r="F58" s="75">
        <v>35</v>
      </c>
      <c r="G58" s="70">
        <v>0</v>
      </c>
      <c r="H58" s="36">
        <v>0</v>
      </c>
      <c r="I58" s="36">
        <v>0</v>
      </c>
      <c r="J58" s="36">
        <v>0</v>
      </c>
      <c r="K58" s="62">
        <f t="shared" si="3"/>
        <v>5035</v>
      </c>
      <c r="L58" s="17">
        <v>250</v>
      </c>
      <c r="M58" s="54">
        <f t="shared" si="4"/>
        <v>5285</v>
      </c>
      <c r="N58" s="34"/>
      <c r="O58" s="119"/>
    </row>
    <row r="59" spans="1:15" s="60" customFormat="1" ht="33" x14ac:dyDescent="0.3">
      <c r="A59" s="56">
        <f t="shared" si="5"/>
        <v>43</v>
      </c>
      <c r="B59" s="7" t="s">
        <v>131</v>
      </c>
      <c r="C59" s="61" t="s">
        <v>225</v>
      </c>
      <c r="D59" s="36">
        <v>10000</v>
      </c>
      <c r="E59" s="68">
        <v>0</v>
      </c>
      <c r="F59" s="68">
        <v>0</v>
      </c>
      <c r="G59" s="36">
        <v>375</v>
      </c>
      <c r="H59" s="36">
        <v>0</v>
      </c>
      <c r="I59" s="36">
        <v>0</v>
      </c>
      <c r="J59" s="36">
        <v>0</v>
      </c>
      <c r="K59" s="62">
        <f t="shared" si="3"/>
        <v>10375</v>
      </c>
      <c r="L59" s="36">
        <v>250</v>
      </c>
      <c r="M59" s="54">
        <f t="shared" si="4"/>
        <v>10625</v>
      </c>
      <c r="N59" s="34"/>
      <c r="O59" s="119"/>
    </row>
    <row r="60" spans="1:15" s="60" customFormat="1" ht="17.25" x14ac:dyDescent="0.3">
      <c r="A60" s="56">
        <f t="shared" si="5"/>
        <v>44</v>
      </c>
      <c r="B60" s="7" t="s">
        <v>130</v>
      </c>
      <c r="C60" s="61" t="s">
        <v>175</v>
      </c>
      <c r="D60" s="36">
        <v>6500</v>
      </c>
      <c r="E60" s="68">
        <v>0</v>
      </c>
      <c r="F60" s="68">
        <v>0</v>
      </c>
      <c r="G60" s="36">
        <v>0</v>
      </c>
      <c r="H60" s="36">
        <v>0</v>
      </c>
      <c r="I60" s="36">
        <v>0</v>
      </c>
      <c r="J60" s="36">
        <v>0</v>
      </c>
      <c r="K60" s="62">
        <f t="shared" si="3"/>
        <v>6500</v>
      </c>
      <c r="L60" s="36">
        <v>250</v>
      </c>
      <c r="M60" s="54">
        <f t="shared" si="4"/>
        <v>6750</v>
      </c>
      <c r="N60" s="34"/>
      <c r="O60" s="119"/>
    </row>
    <row r="61" spans="1:15" s="60" customFormat="1" ht="17.25" x14ac:dyDescent="0.3">
      <c r="A61" s="56">
        <f t="shared" si="5"/>
        <v>45</v>
      </c>
      <c r="B61" s="7" t="s">
        <v>55</v>
      </c>
      <c r="C61" s="61" t="s">
        <v>193</v>
      </c>
      <c r="D61" s="67">
        <v>7000</v>
      </c>
      <c r="E61" s="68">
        <v>0</v>
      </c>
      <c r="F61" s="68">
        <v>35</v>
      </c>
      <c r="G61" s="70">
        <v>0</v>
      </c>
      <c r="H61" s="36">
        <v>0</v>
      </c>
      <c r="I61" s="36">
        <v>0</v>
      </c>
      <c r="J61" s="36">
        <v>0</v>
      </c>
      <c r="K61" s="62">
        <f t="shared" si="3"/>
        <v>7035</v>
      </c>
      <c r="L61" s="17">
        <v>250</v>
      </c>
      <c r="M61" s="54">
        <f t="shared" si="4"/>
        <v>7285</v>
      </c>
      <c r="N61" s="34"/>
      <c r="O61" s="119"/>
    </row>
    <row r="62" spans="1:15" s="60" customFormat="1" ht="48" customHeight="1" x14ac:dyDescent="0.3">
      <c r="A62" s="56">
        <f t="shared" si="5"/>
        <v>46</v>
      </c>
      <c r="B62" s="7" t="s">
        <v>129</v>
      </c>
      <c r="C62" s="76" t="s">
        <v>194</v>
      </c>
      <c r="D62" s="67">
        <v>10000</v>
      </c>
      <c r="E62" s="68">
        <v>0</v>
      </c>
      <c r="F62" s="68">
        <v>0</v>
      </c>
      <c r="G62" s="70">
        <v>375</v>
      </c>
      <c r="H62" s="36">
        <v>0</v>
      </c>
      <c r="I62" s="36">
        <v>0</v>
      </c>
      <c r="J62" s="36">
        <v>0</v>
      </c>
      <c r="K62" s="62">
        <f t="shared" si="3"/>
        <v>10375</v>
      </c>
      <c r="L62" s="17">
        <v>250</v>
      </c>
      <c r="M62" s="54">
        <f t="shared" si="4"/>
        <v>10625</v>
      </c>
      <c r="N62" s="34"/>
      <c r="O62" s="119"/>
    </row>
    <row r="63" spans="1:15" s="60" customFormat="1" ht="52.5" customHeight="1" x14ac:dyDescent="0.3">
      <c r="A63" s="56">
        <f t="shared" si="5"/>
        <v>47</v>
      </c>
      <c r="B63" s="7" t="s">
        <v>160</v>
      </c>
      <c r="C63" s="76" t="s">
        <v>170</v>
      </c>
      <c r="D63" s="67">
        <v>5000</v>
      </c>
      <c r="E63" s="68"/>
      <c r="F63" s="68"/>
      <c r="G63" s="70"/>
      <c r="H63" s="36">
        <v>0</v>
      </c>
      <c r="I63" s="36">
        <v>0</v>
      </c>
      <c r="J63" s="36">
        <v>0</v>
      </c>
      <c r="K63" s="62">
        <f t="shared" si="3"/>
        <v>5000</v>
      </c>
      <c r="L63" s="17">
        <v>250</v>
      </c>
      <c r="M63" s="54">
        <f t="shared" si="4"/>
        <v>5250</v>
      </c>
      <c r="N63" s="34"/>
      <c r="O63" s="119"/>
    </row>
    <row r="64" spans="1:15" s="60" customFormat="1" ht="17.25" x14ac:dyDescent="0.3">
      <c r="A64" s="56">
        <f t="shared" si="5"/>
        <v>48</v>
      </c>
      <c r="B64" s="7" t="s">
        <v>151</v>
      </c>
      <c r="C64" s="61" t="s">
        <v>246</v>
      </c>
      <c r="D64" s="36">
        <v>7250</v>
      </c>
      <c r="E64" s="72">
        <v>0</v>
      </c>
      <c r="F64" s="68">
        <v>0</v>
      </c>
      <c r="G64" s="36">
        <v>375</v>
      </c>
      <c r="H64" s="36">
        <v>0</v>
      </c>
      <c r="I64" s="36">
        <v>0</v>
      </c>
      <c r="J64" s="36">
        <v>0</v>
      </c>
      <c r="K64" s="62">
        <f t="shared" si="3"/>
        <v>7625</v>
      </c>
      <c r="L64" s="36">
        <v>250</v>
      </c>
      <c r="M64" s="54">
        <f t="shared" si="4"/>
        <v>7875</v>
      </c>
      <c r="N64" s="34"/>
      <c r="O64" s="119"/>
    </row>
    <row r="65" spans="1:15" s="60" customFormat="1" ht="17.25" x14ac:dyDescent="0.3">
      <c r="A65" s="56">
        <f t="shared" si="5"/>
        <v>49</v>
      </c>
      <c r="B65" s="7" t="s">
        <v>56</v>
      </c>
      <c r="C65" s="61" t="s">
        <v>196</v>
      </c>
      <c r="D65" s="67">
        <v>7250</v>
      </c>
      <c r="E65" s="68">
        <v>500</v>
      </c>
      <c r="F65" s="68">
        <v>0</v>
      </c>
      <c r="G65" s="70">
        <v>375</v>
      </c>
      <c r="H65" s="36">
        <v>0</v>
      </c>
      <c r="I65" s="36">
        <v>0</v>
      </c>
      <c r="J65" s="36">
        <v>0</v>
      </c>
      <c r="K65" s="62">
        <f t="shared" si="3"/>
        <v>8125</v>
      </c>
      <c r="L65" s="17">
        <v>250</v>
      </c>
      <c r="M65" s="54">
        <f t="shared" si="4"/>
        <v>8375</v>
      </c>
      <c r="N65" s="34"/>
      <c r="O65" s="119"/>
    </row>
    <row r="66" spans="1:15" s="60" customFormat="1" x14ac:dyDescent="0.3">
      <c r="A66" s="56">
        <f t="shared" si="5"/>
        <v>50</v>
      </c>
      <c r="B66" s="60" t="s">
        <v>162</v>
      </c>
      <c r="C66" s="61" t="s">
        <v>197</v>
      </c>
      <c r="D66" s="67">
        <v>7250</v>
      </c>
      <c r="E66" s="68">
        <v>0</v>
      </c>
      <c r="F66" s="68">
        <v>0</v>
      </c>
      <c r="G66" s="73">
        <v>375</v>
      </c>
      <c r="H66" s="36">
        <v>0</v>
      </c>
      <c r="I66" s="36">
        <v>0</v>
      </c>
      <c r="J66" s="36">
        <v>0</v>
      </c>
      <c r="K66" s="62">
        <f t="shared" si="3"/>
        <v>7625</v>
      </c>
      <c r="L66" s="17">
        <v>250</v>
      </c>
      <c r="M66" s="54">
        <f t="shared" si="4"/>
        <v>7875</v>
      </c>
      <c r="N66" s="34"/>
      <c r="O66" s="119"/>
    </row>
    <row r="67" spans="1:15" s="60" customFormat="1" x14ac:dyDescent="0.3">
      <c r="A67" s="56">
        <f t="shared" si="5"/>
        <v>51</v>
      </c>
      <c r="B67" s="63" t="s">
        <v>57</v>
      </c>
      <c r="C67" s="61" t="s">
        <v>199</v>
      </c>
      <c r="D67" s="67">
        <v>7250</v>
      </c>
      <c r="E67" s="68">
        <v>500</v>
      </c>
      <c r="F67" s="68">
        <v>0</v>
      </c>
      <c r="G67" s="70">
        <v>375</v>
      </c>
      <c r="H67" s="36">
        <v>0</v>
      </c>
      <c r="I67" s="36">
        <v>0</v>
      </c>
      <c r="J67" s="36">
        <v>0</v>
      </c>
      <c r="K67" s="62">
        <f t="shared" si="3"/>
        <v>8125</v>
      </c>
      <c r="L67" s="17">
        <v>250</v>
      </c>
      <c r="M67" s="54">
        <f t="shared" si="4"/>
        <v>8375</v>
      </c>
      <c r="N67" s="34"/>
      <c r="O67" s="119"/>
    </row>
    <row r="68" spans="1:15" s="60" customFormat="1" ht="17.25" x14ac:dyDescent="0.3">
      <c r="A68" s="56">
        <f t="shared" si="5"/>
        <v>52</v>
      </c>
      <c r="B68" s="7" t="s">
        <v>282</v>
      </c>
      <c r="C68" s="61" t="s">
        <v>226</v>
      </c>
      <c r="D68" s="67">
        <v>7250</v>
      </c>
      <c r="E68" s="68"/>
      <c r="F68" s="68">
        <v>0</v>
      </c>
      <c r="G68" s="70">
        <v>375</v>
      </c>
      <c r="H68" s="36">
        <v>0</v>
      </c>
      <c r="I68" s="36">
        <v>0</v>
      </c>
      <c r="J68" s="36">
        <v>0</v>
      </c>
      <c r="K68" s="62">
        <f t="shared" si="3"/>
        <v>7625</v>
      </c>
      <c r="L68" s="17">
        <v>250</v>
      </c>
      <c r="M68" s="54">
        <f t="shared" si="4"/>
        <v>7875</v>
      </c>
      <c r="N68" s="34"/>
      <c r="O68" s="119"/>
    </row>
    <row r="69" spans="1:15" s="60" customFormat="1" ht="17.25" x14ac:dyDescent="0.3">
      <c r="A69" s="56">
        <f t="shared" si="5"/>
        <v>53</v>
      </c>
      <c r="B69" s="7" t="s">
        <v>58</v>
      </c>
      <c r="C69" s="61" t="s">
        <v>200</v>
      </c>
      <c r="D69" s="67">
        <v>7250</v>
      </c>
      <c r="E69" s="68">
        <v>500</v>
      </c>
      <c r="F69" s="68">
        <v>0</v>
      </c>
      <c r="G69" s="70">
        <v>375</v>
      </c>
      <c r="H69" s="36">
        <v>0</v>
      </c>
      <c r="I69" s="36">
        <v>0</v>
      </c>
      <c r="J69" s="36">
        <v>0</v>
      </c>
      <c r="K69" s="62">
        <f t="shared" si="3"/>
        <v>8125</v>
      </c>
      <c r="L69" s="17">
        <v>250</v>
      </c>
      <c r="M69" s="54">
        <f t="shared" si="4"/>
        <v>8375</v>
      </c>
      <c r="N69" s="34"/>
      <c r="O69" s="119"/>
    </row>
    <row r="70" spans="1:15" s="60" customFormat="1" ht="34.5" x14ac:dyDescent="0.3">
      <c r="A70" s="56">
        <f t="shared" si="5"/>
        <v>54</v>
      </c>
      <c r="B70" s="7" t="s">
        <v>259</v>
      </c>
      <c r="C70" s="61" t="s">
        <v>227</v>
      </c>
      <c r="D70" s="36">
        <v>7250</v>
      </c>
      <c r="E70" s="72">
        <v>0</v>
      </c>
      <c r="F70" s="68">
        <v>0</v>
      </c>
      <c r="G70" s="36">
        <v>375</v>
      </c>
      <c r="H70" s="36">
        <v>0</v>
      </c>
      <c r="I70" s="36">
        <v>0</v>
      </c>
      <c r="J70" s="36">
        <v>0</v>
      </c>
      <c r="K70" s="62">
        <f t="shared" si="3"/>
        <v>7625</v>
      </c>
      <c r="L70" s="36">
        <v>250</v>
      </c>
      <c r="M70" s="54">
        <f t="shared" si="4"/>
        <v>7875</v>
      </c>
      <c r="N70" s="34"/>
      <c r="O70" s="119"/>
    </row>
    <row r="71" spans="1:15" s="60" customFormat="1" ht="17.25" x14ac:dyDescent="0.3">
      <c r="A71" s="56">
        <f t="shared" si="5"/>
        <v>55</v>
      </c>
      <c r="B71" s="7" t="s">
        <v>59</v>
      </c>
      <c r="C71" s="61" t="s">
        <v>201</v>
      </c>
      <c r="D71" s="67">
        <v>7000</v>
      </c>
      <c r="E71" s="68">
        <v>500</v>
      </c>
      <c r="F71" s="74">
        <v>35</v>
      </c>
      <c r="G71" s="62">
        <v>0</v>
      </c>
      <c r="H71" s="36">
        <v>0</v>
      </c>
      <c r="I71" s="36">
        <v>0</v>
      </c>
      <c r="J71" s="36">
        <v>0</v>
      </c>
      <c r="K71" s="62">
        <f t="shared" si="3"/>
        <v>7535</v>
      </c>
      <c r="L71" s="17">
        <v>250</v>
      </c>
      <c r="M71" s="54">
        <f t="shared" si="4"/>
        <v>7785</v>
      </c>
      <c r="N71" s="34"/>
      <c r="O71" s="119"/>
    </row>
    <row r="72" spans="1:15" s="60" customFormat="1" ht="17.25" x14ac:dyDescent="0.3">
      <c r="A72" s="56">
        <f t="shared" si="5"/>
        <v>56</v>
      </c>
      <c r="B72" s="7" t="s">
        <v>109</v>
      </c>
      <c r="C72" s="61" t="s">
        <v>202</v>
      </c>
      <c r="D72" s="67">
        <v>7250</v>
      </c>
      <c r="E72" s="68">
        <v>0</v>
      </c>
      <c r="F72" s="68">
        <v>0</v>
      </c>
      <c r="G72" s="70">
        <v>375</v>
      </c>
      <c r="H72" s="36">
        <v>0</v>
      </c>
      <c r="I72" s="36">
        <v>0</v>
      </c>
      <c r="J72" s="36">
        <v>0</v>
      </c>
      <c r="K72" s="62">
        <f t="shared" si="3"/>
        <v>7625</v>
      </c>
      <c r="L72" s="17">
        <v>250</v>
      </c>
      <c r="M72" s="54">
        <f t="shared" si="4"/>
        <v>7875</v>
      </c>
      <c r="N72" s="34"/>
      <c r="O72" s="119"/>
    </row>
    <row r="73" spans="1:15" s="60" customFormat="1" ht="33" x14ac:dyDescent="0.3">
      <c r="A73" s="56">
        <f t="shared" si="5"/>
        <v>57</v>
      </c>
      <c r="B73" s="7" t="s">
        <v>60</v>
      </c>
      <c r="C73" s="61" t="s">
        <v>203</v>
      </c>
      <c r="D73" s="67">
        <v>7000</v>
      </c>
      <c r="E73" s="68">
        <v>0</v>
      </c>
      <c r="F73" s="68">
        <v>35</v>
      </c>
      <c r="G73" s="70">
        <v>0</v>
      </c>
      <c r="H73" s="36">
        <v>0</v>
      </c>
      <c r="I73" s="36">
        <v>0</v>
      </c>
      <c r="J73" s="36">
        <v>0</v>
      </c>
      <c r="K73" s="62">
        <f t="shared" si="3"/>
        <v>7035</v>
      </c>
      <c r="L73" s="17">
        <v>250</v>
      </c>
      <c r="M73" s="54">
        <f t="shared" si="4"/>
        <v>7285</v>
      </c>
      <c r="N73" s="34"/>
      <c r="O73" s="119"/>
    </row>
    <row r="74" spans="1:15" s="60" customFormat="1" ht="17.25" x14ac:dyDescent="0.3">
      <c r="A74" s="56">
        <f t="shared" si="5"/>
        <v>58</v>
      </c>
      <c r="B74" s="7" t="s">
        <v>61</v>
      </c>
      <c r="C74" s="78" t="s">
        <v>204</v>
      </c>
      <c r="D74" s="67">
        <v>7250</v>
      </c>
      <c r="E74" s="68">
        <v>0</v>
      </c>
      <c r="F74" s="68">
        <v>0</v>
      </c>
      <c r="G74" s="70">
        <v>375</v>
      </c>
      <c r="H74" s="36">
        <v>0</v>
      </c>
      <c r="I74" s="36">
        <v>0</v>
      </c>
      <c r="J74" s="36">
        <v>0</v>
      </c>
      <c r="K74" s="62">
        <f t="shared" si="3"/>
        <v>7625</v>
      </c>
      <c r="L74" s="17">
        <v>250</v>
      </c>
      <c r="M74" s="54">
        <f t="shared" si="4"/>
        <v>7875</v>
      </c>
      <c r="N74" s="34"/>
      <c r="O74" s="119"/>
    </row>
    <row r="75" spans="1:15" s="60" customFormat="1" ht="17.25" x14ac:dyDescent="0.3">
      <c r="A75" s="56">
        <f t="shared" si="5"/>
        <v>59</v>
      </c>
      <c r="B75" s="7" t="s">
        <v>62</v>
      </c>
      <c r="C75" s="61" t="s">
        <v>205</v>
      </c>
      <c r="D75" s="67">
        <v>7000</v>
      </c>
      <c r="E75" s="68">
        <v>0</v>
      </c>
      <c r="F75" s="68">
        <v>35</v>
      </c>
      <c r="G75" s="70">
        <v>0</v>
      </c>
      <c r="H75" s="36">
        <v>0</v>
      </c>
      <c r="I75" s="36">
        <v>0</v>
      </c>
      <c r="J75" s="36">
        <v>0</v>
      </c>
      <c r="K75" s="62">
        <f t="shared" si="3"/>
        <v>7035</v>
      </c>
      <c r="L75" s="17">
        <v>250</v>
      </c>
      <c r="M75" s="54">
        <f t="shared" si="4"/>
        <v>7285</v>
      </c>
      <c r="N75" s="34"/>
      <c r="O75" s="119"/>
    </row>
    <row r="76" spans="1:15" s="60" customFormat="1" ht="17.25" x14ac:dyDescent="0.3">
      <c r="A76" s="56">
        <f t="shared" si="5"/>
        <v>60</v>
      </c>
      <c r="B76" s="7" t="s">
        <v>63</v>
      </c>
      <c r="C76" s="61" t="s">
        <v>230</v>
      </c>
      <c r="D76" s="67">
        <v>7250</v>
      </c>
      <c r="E76" s="68">
        <v>0</v>
      </c>
      <c r="F76" s="68">
        <v>0</v>
      </c>
      <c r="G76" s="70">
        <v>375</v>
      </c>
      <c r="H76" s="36">
        <v>0</v>
      </c>
      <c r="I76" s="36">
        <v>0</v>
      </c>
      <c r="J76" s="36">
        <v>0</v>
      </c>
      <c r="K76" s="62">
        <f t="shared" si="3"/>
        <v>7625</v>
      </c>
      <c r="L76" s="17">
        <v>250</v>
      </c>
      <c r="M76" s="54">
        <f t="shared" si="4"/>
        <v>7875</v>
      </c>
      <c r="N76" s="34"/>
      <c r="O76" s="119"/>
    </row>
    <row r="77" spans="1:15" s="60" customFormat="1" ht="33" x14ac:dyDescent="0.3">
      <c r="A77" s="56">
        <f t="shared" si="5"/>
        <v>61</v>
      </c>
      <c r="B77" s="7" t="s">
        <v>64</v>
      </c>
      <c r="C77" s="61" t="s">
        <v>206</v>
      </c>
      <c r="D77" s="67">
        <v>7000</v>
      </c>
      <c r="E77" s="68">
        <v>500</v>
      </c>
      <c r="F77" s="75">
        <v>35</v>
      </c>
      <c r="G77" s="70">
        <v>0</v>
      </c>
      <c r="H77" s="36">
        <v>0</v>
      </c>
      <c r="I77" s="36">
        <v>0</v>
      </c>
      <c r="J77" s="36">
        <v>0</v>
      </c>
      <c r="K77" s="62">
        <f t="shared" si="3"/>
        <v>7535</v>
      </c>
      <c r="L77" s="17">
        <v>250</v>
      </c>
      <c r="M77" s="54">
        <f t="shared" si="4"/>
        <v>7785</v>
      </c>
      <c r="N77" s="34"/>
      <c r="O77" s="119"/>
    </row>
    <row r="78" spans="1:15" s="60" customFormat="1" ht="17.25" x14ac:dyDescent="0.3">
      <c r="A78" s="56">
        <f t="shared" si="5"/>
        <v>62</v>
      </c>
      <c r="B78" s="7" t="s">
        <v>65</v>
      </c>
      <c r="C78" s="61" t="s">
        <v>231</v>
      </c>
      <c r="D78" s="67">
        <v>7250</v>
      </c>
      <c r="E78" s="68">
        <v>0</v>
      </c>
      <c r="F78" s="68">
        <v>0</v>
      </c>
      <c r="G78" s="70">
        <v>375</v>
      </c>
      <c r="H78" s="36">
        <v>0</v>
      </c>
      <c r="I78" s="36">
        <v>0</v>
      </c>
      <c r="J78" s="36">
        <v>0</v>
      </c>
      <c r="K78" s="62">
        <f t="shared" si="3"/>
        <v>7625</v>
      </c>
      <c r="L78" s="17">
        <v>250</v>
      </c>
      <c r="M78" s="54">
        <f t="shared" si="4"/>
        <v>7875</v>
      </c>
      <c r="N78" s="34"/>
      <c r="O78" s="119"/>
    </row>
    <row r="79" spans="1:15" s="60" customFormat="1" ht="33" x14ac:dyDescent="0.3">
      <c r="A79" s="56">
        <f t="shared" si="5"/>
        <v>63</v>
      </c>
      <c r="B79" s="7" t="s">
        <v>66</v>
      </c>
      <c r="C79" s="61" t="s">
        <v>207</v>
      </c>
      <c r="D79" s="67">
        <v>7000</v>
      </c>
      <c r="E79" s="68">
        <v>0</v>
      </c>
      <c r="F79" s="68">
        <v>35</v>
      </c>
      <c r="G79" s="70">
        <v>0</v>
      </c>
      <c r="H79" s="36">
        <v>0</v>
      </c>
      <c r="I79" s="36">
        <v>0</v>
      </c>
      <c r="J79" s="36">
        <v>0</v>
      </c>
      <c r="K79" s="62">
        <f t="shared" si="3"/>
        <v>7035</v>
      </c>
      <c r="L79" s="17">
        <v>250</v>
      </c>
      <c r="M79" s="54">
        <f t="shared" si="4"/>
        <v>7285</v>
      </c>
      <c r="N79" s="34"/>
      <c r="O79" s="119"/>
    </row>
    <row r="80" spans="1:15" s="60" customFormat="1" ht="17.25" x14ac:dyDescent="0.3">
      <c r="A80" s="56">
        <f t="shared" si="5"/>
        <v>64</v>
      </c>
      <c r="B80" s="7" t="s">
        <v>94</v>
      </c>
      <c r="C80" s="61" t="s">
        <v>208</v>
      </c>
      <c r="D80" s="67">
        <v>7250</v>
      </c>
      <c r="E80" s="68">
        <v>0</v>
      </c>
      <c r="F80" s="68">
        <v>0</v>
      </c>
      <c r="G80" s="70">
        <v>375</v>
      </c>
      <c r="H80" s="36">
        <v>0</v>
      </c>
      <c r="I80" s="36">
        <v>0</v>
      </c>
      <c r="J80" s="36">
        <v>0</v>
      </c>
      <c r="K80" s="62">
        <f t="shared" si="3"/>
        <v>7625</v>
      </c>
      <c r="L80" s="17">
        <v>250</v>
      </c>
      <c r="M80" s="54">
        <f t="shared" si="4"/>
        <v>7875</v>
      </c>
      <c r="N80" s="34"/>
      <c r="O80" s="119"/>
    </row>
    <row r="81" spans="1:15" s="60" customFormat="1" ht="19.5" customHeight="1" x14ac:dyDescent="0.3">
      <c r="A81" s="56">
        <f t="shared" si="5"/>
        <v>65</v>
      </c>
      <c r="B81" s="7" t="s">
        <v>67</v>
      </c>
      <c r="C81" s="79" t="s">
        <v>209</v>
      </c>
      <c r="D81" s="67">
        <v>7000</v>
      </c>
      <c r="E81" s="68">
        <v>0</v>
      </c>
      <c r="F81" s="68">
        <v>35</v>
      </c>
      <c r="G81" s="62">
        <v>0</v>
      </c>
      <c r="H81" s="36">
        <v>0</v>
      </c>
      <c r="I81" s="36">
        <v>0</v>
      </c>
      <c r="J81" s="36">
        <v>0</v>
      </c>
      <c r="K81" s="62">
        <f t="shared" si="3"/>
        <v>7035</v>
      </c>
      <c r="L81" s="17">
        <v>250</v>
      </c>
      <c r="M81" s="54">
        <f t="shared" si="4"/>
        <v>7285</v>
      </c>
      <c r="N81" s="34"/>
      <c r="O81" s="119"/>
    </row>
    <row r="82" spans="1:15" s="60" customFormat="1" ht="17.25" x14ac:dyDescent="0.3">
      <c r="A82" s="56">
        <f t="shared" si="5"/>
        <v>66</v>
      </c>
      <c r="B82" s="7" t="s">
        <v>159</v>
      </c>
      <c r="C82" s="61" t="s">
        <v>233</v>
      </c>
      <c r="D82" s="36">
        <v>7250</v>
      </c>
      <c r="E82" s="68">
        <v>0</v>
      </c>
      <c r="F82" s="68">
        <v>0</v>
      </c>
      <c r="G82" s="36">
        <v>375</v>
      </c>
      <c r="H82" s="36">
        <v>0</v>
      </c>
      <c r="I82" s="36">
        <v>0</v>
      </c>
      <c r="J82" s="36">
        <v>0</v>
      </c>
      <c r="K82" s="62">
        <f t="shared" si="3"/>
        <v>7625</v>
      </c>
      <c r="L82" s="36">
        <v>250</v>
      </c>
      <c r="M82" s="54">
        <f t="shared" si="4"/>
        <v>7875</v>
      </c>
      <c r="N82" s="34"/>
      <c r="O82" s="119"/>
    </row>
    <row r="83" spans="1:15" s="60" customFormat="1" ht="17.25" x14ac:dyDescent="0.3">
      <c r="A83" s="56">
        <f t="shared" si="5"/>
        <v>67</v>
      </c>
      <c r="B83" s="7" t="s">
        <v>68</v>
      </c>
      <c r="C83" s="61" t="s">
        <v>211</v>
      </c>
      <c r="D83" s="80">
        <v>7000</v>
      </c>
      <c r="E83" s="68">
        <v>0</v>
      </c>
      <c r="F83" s="81">
        <v>35</v>
      </c>
      <c r="G83" s="62">
        <v>0</v>
      </c>
      <c r="H83" s="36">
        <v>0</v>
      </c>
      <c r="I83" s="36">
        <v>0</v>
      </c>
      <c r="J83" s="36">
        <v>0</v>
      </c>
      <c r="K83" s="62">
        <f t="shared" si="3"/>
        <v>7035</v>
      </c>
      <c r="L83" s="17">
        <f>172.41+77.59</f>
        <v>250</v>
      </c>
      <c r="M83" s="54">
        <f t="shared" si="4"/>
        <v>7285</v>
      </c>
      <c r="N83" s="34"/>
      <c r="O83" s="119"/>
    </row>
    <row r="84" spans="1:15" s="60" customFormat="1" ht="17.25" x14ac:dyDescent="0.3">
      <c r="A84" s="56">
        <f t="shared" si="5"/>
        <v>68</v>
      </c>
      <c r="B84" s="7" t="s">
        <v>161</v>
      </c>
      <c r="C84" s="61" t="s">
        <v>198</v>
      </c>
      <c r="D84" s="100">
        <v>7250</v>
      </c>
      <c r="E84" s="68"/>
      <c r="F84" s="101"/>
      <c r="G84" s="62">
        <v>375</v>
      </c>
      <c r="H84" s="36">
        <v>0</v>
      </c>
      <c r="I84" s="36">
        <v>0</v>
      </c>
      <c r="J84" s="36">
        <v>0</v>
      </c>
      <c r="K84" s="62">
        <f t="shared" si="3"/>
        <v>7625</v>
      </c>
      <c r="L84" s="17">
        <v>250</v>
      </c>
      <c r="M84" s="54">
        <f t="shared" si="4"/>
        <v>7875</v>
      </c>
      <c r="N84" s="34"/>
      <c r="O84" s="119"/>
    </row>
    <row r="85" spans="1:15" s="60" customFormat="1" ht="17.25" x14ac:dyDescent="0.3">
      <c r="A85" s="56">
        <f t="shared" si="5"/>
        <v>69</v>
      </c>
      <c r="B85" s="7" t="s">
        <v>128</v>
      </c>
      <c r="C85" s="61" t="s">
        <v>210</v>
      </c>
      <c r="D85" s="100">
        <v>7250</v>
      </c>
      <c r="E85" s="68">
        <v>0</v>
      </c>
      <c r="F85" s="101">
        <v>0</v>
      </c>
      <c r="G85" s="62">
        <v>375</v>
      </c>
      <c r="H85" s="36">
        <v>0</v>
      </c>
      <c r="I85" s="36">
        <v>0</v>
      </c>
      <c r="J85" s="36">
        <v>0</v>
      </c>
      <c r="K85" s="62">
        <f t="shared" si="3"/>
        <v>7625</v>
      </c>
      <c r="L85" s="17">
        <v>250</v>
      </c>
      <c r="M85" s="54">
        <f t="shared" si="4"/>
        <v>7875</v>
      </c>
      <c r="N85" s="34"/>
      <c r="O85" s="119"/>
    </row>
    <row r="86" spans="1:15" s="60" customFormat="1" ht="33" x14ac:dyDescent="0.3">
      <c r="A86" s="56">
        <f t="shared" si="5"/>
        <v>70</v>
      </c>
      <c r="B86" s="7" t="s">
        <v>95</v>
      </c>
      <c r="C86" s="61" t="s">
        <v>212</v>
      </c>
      <c r="D86" s="67">
        <v>5000</v>
      </c>
      <c r="E86" s="68">
        <v>0</v>
      </c>
      <c r="F86" s="68">
        <v>0</v>
      </c>
      <c r="G86" s="70">
        <v>0</v>
      </c>
      <c r="H86" s="36">
        <v>0</v>
      </c>
      <c r="I86" s="36">
        <v>0</v>
      </c>
      <c r="J86" s="36">
        <v>0</v>
      </c>
      <c r="K86" s="62">
        <f t="shared" si="3"/>
        <v>5000</v>
      </c>
      <c r="L86" s="17">
        <v>250</v>
      </c>
      <c r="M86" s="54">
        <f t="shared" si="4"/>
        <v>5250</v>
      </c>
      <c r="N86" s="34"/>
      <c r="O86" s="119"/>
    </row>
    <row r="87" spans="1:15" s="60" customFormat="1" ht="49.5" x14ac:dyDescent="0.3">
      <c r="A87" s="56">
        <f t="shared" si="5"/>
        <v>71</v>
      </c>
      <c r="B87" s="7" t="s">
        <v>163</v>
      </c>
      <c r="C87" s="61" t="s">
        <v>192</v>
      </c>
      <c r="D87" s="67">
        <v>5000</v>
      </c>
      <c r="E87" s="68"/>
      <c r="F87" s="68">
        <v>0</v>
      </c>
      <c r="G87" s="70">
        <v>0</v>
      </c>
      <c r="H87" s="36">
        <v>0</v>
      </c>
      <c r="I87" s="36">
        <v>0</v>
      </c>
      <c r="J87" s="36">
        <v>0</v>
      </c>
      <c r="K87" s="62">
        <f t="shared" si="3"/>
        <v>5000</v>
      </c>
      <c r="L87" s="17">
        <v>250</v>
      </c>
      <c r="M87" s="54">
        <f t="shared" si="4"/>
        <v>5250</v>
      </c>
      <c r="N87" s="34"/>
      <c r="O87" s="119"/>
    </row>
    <row r="88" spans="1:15" s="60" customFormat="1" ht="34.5" x14ac:dyDescent="0.3">
      <c r="A88" s="56">
        <f t="shared" si="5"/>
        <v>72</v>
      </c>
      <c r="B88" s="7" t="s">
        <v>150</v>
      </c>
      <c r="C88" s="61" t="s">
        <v>6</v>
      </c>
      <c r="D88" s="67">
        <v>8500</v>
      </c>
      <c r="E88" s="68">
        <v>0</v>
      </c>
      <c r="F88" s="68">
        <v>0</v>
      </c>
      <c r="G88" s="70">
        <v>375</v>
      </c>
      <c r="H88" s="36">
        <v>0</v>
      </c>
      <c r="I88" s="36">
        <v>0</v>
      </c>
      <c r="J88" s="36">
        <v>0</v>
      </c>
      <c r="K88" s="62">
        <f t="shared" si="3"/>
        <v>8875</v>
      </c>
      <c r="L88" s="17">
        <v>250</v>
      </c>
      <c r="M88" s="54">
        <f t="shared" si="4"/>
        <v>9125</v>
      </c>
      <c r="N88" s="34"/>
      <c r="O88" s="119"/>
    </row>
    <row r="89" spans="1:15" s="60" customFormat="1" ht="33.75" customHeight="1" x14ac:dyDescent="0.3">
      <c r="A89" s="56">
        <f t="shared" si="5"/>
        <v>73</v>
      </c>
      <c r="B89" s="7" t="s">
        <v>104</v>
      </c>
      <c r="C89" s="61" t="s">
        <v>249</v>
      </c>
      <c r="D89" s="67">
        <v>10000</v>
      </c>
      <c r="E89" s="68">
        <v>0</v>
      </c>
      <c r="F89" s="68">
        <v>0</v>
      </c>
      <c r="G89" s="70">
        <v>375</v>
      </c>
      <c r="H89" s="36">
        <v>0</v>
      </c>
      <c r="I89" s="36">
        <v>0</v>
      </c>
      <c r="J89" s="36">
        <v>0</v>
      </c>
      <c r="K89" s="62">
        <f t="shared" si="3"/>
        <v>10375</v>
      </c>
      <c r="L89" s="17">
        <v>250</v>
      </c>
      <c r="M89" s="54">
        <f t="shared" si="4"/>
        <v>10625</v>
      </c>
      <c r="N89" s="34"/>
      <c r="O89" s="119"/>
    </row>
    <row r="90" spans="1:15" s="60" customFormat="1" ht="17.25" x14ac:dyDescent="0.3">
      <c r="A90" s="56">
        <f t="shared" si="5"/>
        <v>74</v>
      </c>
      <c r="B90" s="7" t="s">
        <v>70</v>
      </c>
      <c r="C90" s="61" t="s">
        <v>6</v>
      </c>
      <c r="D90" s="67">
        <v>8500</v>
      </c>
      <c r="E90" s="68">
        <v>0</v>
      </c>
      <c r="F90" s="68">
        <v>0</v>
      </c>
      <c r="G90" s="70">
        <v>375</v>
      </c>
      <c r="H90" s="36">
        <v>0</v>
      </c>
      <c r="I90" s="36">
        <v>0</v>
      </c>
      <c r="J90" s="36">
        <v>0</v>
      </c>
      <c r="K90" s="62">
        <f t="shared" si="3"/>
        <v>8875</v>
      </c>
      <c r="L90" s="17">
        <f>116.67+133.33</f>
        <v>250</v>
      </c>
      <c r="M90" s="54">
        <f t="shared" si="4"/>
        <v>9125</v>
      </c>
      <c r="N90" s="34"/>
      <c r="O90" s="119"/>
    </row>
    <row r="91" spans="1:15" s="60" customFormat="1" ht="17.25" x14ac:dyDescent="0.3">
      <c r="A91" s="56">
        <f t="shared" si="5"/>
        <v>75</v>
      </c>
      <c r="B91" s="7" t="s">
        <v>296</v>
      </c>
      <c r="C91" s="61" t="s">
        <v>6</v>
      </c>
      <c r="D91" s="67">
        <v>3966.67</v>
      </c>
      <c r="E91" s="68">
        <v>0</v>
      </c>
      <c r="F91" s="68">
        <v>0</v>
      </c>
      <c r="G91" s="73">
        <v>175</v>
      </c>
      <c r="H91" s="36">
        <v>0</v>
      </c>
      <c r="I91" s="36">
        <v>0</v>
      </c>
      <c r="J91" s="36">
        <v>0</v>
      </c>
      <c r="K91" s="62">
        <f t="shared" si="3"/>
        <v>4141.67</v>
      </c>
      <c r="L91" s="17">
        <v>116.67</v>
      </c>
      <c r="M91" s="54">
        <f t="shared" si="4"/>
        <v>4258.34</v>
      </c>
      <c r="N91" s="34"/>
      <c r="O91" s="119"/>
    </row>
    <row r="92" spans="1:15" s="60" customFormat="1" ht="17.25" x14ac:dyDescent="0.3">
      <c r="A92" s="56">
        <f t="shared" si="5"/>
        <v>76</v>
      </c>
      <c r="B92" s="7" t="s">
        <v>99</v>
      </c>
      <c r="C92" s="61" t="s">
        <v>6</v>
      </c>
      <c r="D92" s="67">
        <v>8500</v>
      </c>
      <c r="E92" s="68">
        <v>0</v>
      </c>
      <c r="F92" s="68">
        <v>0</v>
      </c>
      <c r="G92" s="70">
        <v>375</v>
      </c>
      <c r="H92" s="36">
        <v>0</v>
      </c>
      <c r="I92" s="36">
        <v>0</v>
      </c>
      <c r="J92" s="36">
        <v>0</v>
      </c>
      <c r="K92" s="62">
        <f t="shared" si="3"/>
        <v>8875</v>
      </c>
      <c r="L92" s="17">
        <v>250</v>
      </c>
      <c r="M92" s="54">
        <f t="shared" si="4"/>
        <v>9125</v>
      </c>
      <c r="N92" s="34"/>
      <c r="O92" s="119"/>
    </row>
    <row r="93" spans="1:15" s="60" customFormat="1" ht="16.5" customHeight="1" x14ac:dyDescent="0.3">
      <c r="A93" s="56">
        <f t="shared" si="5"/>
        <v>77</v>
      </c>
      <c r="B93" s="7" t="s">
        <v>132</v>
      </c>
      <c r="C93" s="61" t="s">
        <v>214</v>
      </c>
      <c r="D93" s="36">
        <v>10000</v>
      </c>
      <c r="E93" s="68">
        <v>0</v>
      </c>
      <c r="F93" s="68">
        <v>0</v>
      </c>
      <c r="G93" s="36">
        <v>375</v>
      </c>
      <c r="H93" s="36">
        <v>0</v>
      </c>
      <c r="I93" s="36">
        <v>0</v>
      </c>
      <c r="J93" s="36">
        <v>0</v>
      </c>
      <c r="K93" s="62">
        <f t="shared" si="3"/>
        <v>10375</v>
      </c>
      <c r="L93" s="36">
        <v>250</v>
      </c>
      <c r="M93" s="54">
        <f t="shared" si="4"/>
        <v>10625</v>
      </c>
      <c r="N93" s="34"/>
      <c r="O93" s="119"/>
    </row>
    <row r="94" spans="1:15" s="60" customFormat="1" ht="16.5" customHeight="1" x14ac:dyDescent="0.3">
      <c r="A94" s="56">
        <f t="shared" si="5"/>
        <v>78</v>
      </c>
      <c r="B94" s="7" t="s">
        <v>71</v>
      </c>
      <c r="C94" s="68" t="s">
        <v>283</v>
      </c>
      <c r="D94" s="67">
        <v>7000</v>
      </c>
      <c r="E94" s="68">
        <v>0</v>
      </c>
      <c r="F94" s="68">
        <v>0</v>
      </c>
      <c r="G94" s="112">
        <v>0</v>
      </c>
      <c r="H94" s="36">
        <v>0</v>
      </c>
      <c r="I94" s="36">
        <v>0</v>
      </c>
      <c r="J94" s="36">
        <v>0</v>
      </c>
      <c r="K94" s="62">
        <f t="shared" si="3"/>
        <v>7000</v>
      </c>
      <c r="L94" s="17">
        <f>112.9+137.1</f>
        <v>250</v>
      </c>
      <c r="M94" s="54">
        <f t="shared" si="4"/>
        <v>7250</v>
      </c>
      <c r="N94" s="34"/>
      <c r="O94" s="119"/>
    </row>
    <row r="95" spans="1:15" s="60" customFormat="1" ht="16.5" customHeight="1" x14ac:dyDescent="0.3">
      <c r="A95" s="56">
        <f t="shared" si="5"/>
        <v>79</v>
      </c>
      <c r="B95" s="7" t="s">
        <v>287</v>
      </c>
      <c r="C95" s="61" t="s">
        <v>250</v>
      </c>
      <c r="D95" s="67">
        <v>6500</v>
      </c>
      <c r="E95" s="68">
        <v>0</v>
      </c>
      <c r="F95" s="68">
        <v>0</v>
      </c>
      <c r="G95" s="62">
        <v>0</v>
      </c>
      <c r="H95" s="36">
        <v>0</v>
      </c>
      <c r="I95" s="36">
        <v>0</v>
      </c>
      <c r="J95" s="36">
        <v>0</v>
      </c>
      <c r="K95" s="62">
        <f t="shared" si="3"/>
        <v>6500</v>
      </c>
      <c r="L95" s="17">
        <v>250</v>
      </c>
      <c r="M95" s="54">
        <f t="shared" si="4"/>
        <v>6750</v>
      </c>
      <c r="N95" s="34"/>
      <c r="O95" s="119"/>
    </row>
    <row r="96" spans="1:15" s="60" customFormat="1" ht="16.5" customHeight="1" x14ac:dyDescent="0.3">
      <c r="A96" s="56">
        <f t="shared" si="5"/>
        <v>80</v>
      </c>
      <c r="B96" s="7" t="s">
        <v>34</v>
      </c>
      <c r="C96" s="61" t="s">
        <v>242</v>
      </c>
      <c r="D96" s="67">
        <v>0</v>
      </c>
      <c r="E96" s="68"/>
      <c r="F96" s="68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34"/>
      <c r="O96" s="119"/>
    </row>
    <row r="97" spans="1:15" s="60" customFormat="1" ht="17.25" x14ac:dyDescent="0.3">
      <c r="A97" s="56">
        <f t="shared" si="5"/>
        <v>81</v>
      </c>
      <c r="B97" s="7" t="s">
        <v>100</v>
      </c>
      <c r="C97" s="61" t="s">
        <v>119</v>
      </c>
      <c r="D97" s="82">
        <v>8500</v>
      </c>
      <c r="E97" s="83">
        <v>0</v>
      </c>
      <c r="F97" s="68">
        <v>0</v>
      </c>
      <c r="G97" s="84">
        <v>375</v>
      </c>
      <c r="H97" s="36">
        <v>0</v>
      </c>
      <c r="I97" s="36">
        <v>0</v>
      </c>
      <c r="J97" s="36">
        <v>0</v>
      </c>
      <c r="K97" s="62">
        <f t="shared" ref="K97:K106" si="6">D97+E97+F97+G97</f>
        <v>8875</v>
      </c>
      <c r="L97" s="17">
        <v>250</v>
      </c>
      <c r="M97" s="54">
        <f t="shared" si="4"/>
        <v>9125</v>
      </c>
      <c r="N97" s="34"/>
      <c r="O97" s="119"/>
    </row>
    <row r="98" spans="1:15" s="60" customFormat="1" ht="17.25" x14ac:dyDescent="0.3">
      <c r="A98" s="56">
        <f t="shared" si="5"/>
        <v>82</v>
      </c>
      <c r="B98" s="7" t="s">
        <v>127</v>
      </c>
      <c r="C98" s="61" t="s">
        <v>120</v>
      </c>
      <c r="D98" s="67">
        <v>14000</v>
      </c>
      <c r="E98" s="68">
        <v>0</v>
      </c>
      <c r="F98" s="68">
        <v>0</v>
      </c>
      <c r="G98" s="85">
        <v>375</v>
      </c>
      <c r="H98" s="36">
        <v>0</v>
      </c>
      <c r="I98" s="36">
        <v>0</v>
      </c>
      <c r="J98" s="36">
        <v>0</v>
      </c>
      <c r="K98" s="62">
        <f t="shared" si="6"/>
        <v>14375</v>
      </c>
      <c r="L98" s="17">
        <v>250</v>
      </c>
      <c r="M98" s="54">
        <f t="shared" si="4"/>
        <v>14625</v>
      </c>
      <c r="N98" s="34"/>
      <c r="O98" s="119"/>
    </row>
    <row r="99" spans="1:15" s="60" customFormat="1" ht="17.25" x14ac:dyDescent="0.3">
      <c r="A99" s="56">
        <f t="shared" ref="A99:A131" si="7">A98+1</f>
        <v>83</v>
      </c>
      <c r="B99" s="7" t="s">
        <v>75</v>
      </c>
      <c r="C99" s="61" t="s">
        <v>178</v>
      </c>
      <c r="D99" s="67">
        <v>8500</v>
      </c>
      <c r="E99" s="68">
        <v>0</v>
      </c>
      <c r="F99" s="68">
        <v>0</v>
      </c>
      <c r="G99" s="17">
        <v>375</v>
      </c>
      <c r="H99" s="36">
        <v>0</v>
      </c>
      <c r="I99" s="36">
        <v>0</v>
      </c>
      <c r="J99" s="36">
        <v>0</v>
      </c>
      <c r="K99" s="62">
        <f t="shared" si="6"/>
        <v>8875</v>
      </c>
      <c r="L99" s="17">
        <v>250</v>
      </c>
      <c r="M99" s="54">
        <f t="shared" si="4"/>
        <v>9125</v>
      </c>
      <c r="N99" s="34"/>
      <c r="O99" s="119"/>
    </row>
    <row r="100" spans="1:15" s="60" customFormat="1" ht="17.25" x14ac:dyDescent="0.3">
      <c r="A100" s="56">
        <f t="shared" si="7"/>
        <v>84</v>
      </c>
      <c r="B100" s="7" t="s">
        <v>255</v>
      </c>
      <c r="C100" s="61" t="s">
        <v>256</v>
      </c>
      <c r="D100" s="67">
        <v>3666.67</v>
      </c>
      <c r="E100" s="68">
        <v>0</v>
      </c>
      <c r="F100" s="68">
        <v>0</v>
      </c>
      <c r="G100" s="36">
        <v>0</v>
      </c>
      <c r="H100" s="36">
        <v>0</v>
      </c>
      <c r="I100" s="36">
        <v>0</v>
      </c>
      <c r="J100" s="36">
        <v>0</v>
      </c>
      <c r="K100" s="62">
        <f t="shared" si="6"/>
        <v>3666.67</v>
      </c>
      <c r="L100" s="17">
        <v>250</v>
      </c>
      <c r="M100" s="54">
        <f t="shared" si="4"/>
        <v>3916.67</v>
      </c>
      <c r="N100" s="34"/>
      <c r="O100" s="119"/>
    </row>
    <row r="101" spans="1:15" s="60" customFormat="1" ht="17.25" x14ac:dyDescent="0.3">
      <c r="A101" s="56">
        <f t="shared" si="7"/>
        <v>85</v>
      </c>
      <c r="B101" s="7" t="s">
        <v>76</v>
      </c>
      <c r="C101" s="61" t="s">
        <v>7</v>
      </c>
      <c r="D101" s="67">
        <v>1333.33</v>
      </c>
      <c r="E101" s="68">
        <v>83.33</v>
      </c>
      <c r="F101" s="86">
        <f>20+30</f>
        <v>50</v>
      </c>
      <c r="G101" s="62">
        <v>0</v>
      </c>
      <c r="H101" s="36">
        <v>0</v>
      </c>
      <c r="I101" s="36">
        <v>0</v>
      </c>
      <c r="J101" s="36">
        <v>0</v>
      </c>
      <c r="K101" s="62">
        <f t="shared" si="6"/>
        <v>1466.6599999999999</v>
      </c>
      <c r="L101" s="17">
        <f>100+150</f>
        <v>250</v>
      </c>
      <c r="M101" s="54">
        <f t="shared" si="4"/>
        <v>1716.6599999999999</v>
      </c>
      <c r="N101" s="34"/>
      <c r="O101" s="119"/>
    </row>
    <row r="102" spans="1:15" s="60" customFormat="1" ht="17.25" x14ac:dyDescent="0.3">
      <c r="A102" s="56">
        <f t="shared" si="7"/>
        <v>86</v>
      </c>
      <c r="B102" s="7" t="s">
        <v>288</v>
      </c>
      <c r="C102" s="87" t="s">
        <v>169</v>
      </c>
      <c r="D102" s="67">
        <v>10000</v>
      </c>
      <c r="E102" s="68">
        <v>0</v>
      </c>
      <c r="F102" s="71">
        <v>0</v>
      </c>
      <c r="G102" s="62">
        <v>375</v>
      </c>
      <c r="H102" s="36">
        <v>0</v>
      </c>
      <c r="I102" s="36">
        <v>0</v>
      </c>
      <c r="J102" s="36">
        <v>0</v>
      </c>
      <c r="K102" s="62">
        <f t="shared" si="6"/>
        <v>10375</v>
      </c>
      <c r="L102" s="17">
        <v>250</v>
      </c>
      <c r="M102" s="54">
        <f t="shared" si="4"/>
        <v>10625</v>
      </c>
      <c r="N102" s="34"/>
      <c r="O102" s="119"/>
    </row>
    <row r="103" spans="1:15" s="60" customFormat="1" ht="17.25" x14ac:dyDescent="0.3">
      <c r="A103" s="56">
        <f t="shared" si="7"/>
        <v>87</v>
      </c>
      <c r="B103" s="7" t="s">
        <v>297</v>
      </c>
      <c r="C103" s="87" t="s">
        <v>216</v>
      </c>
      <c r="D103" s="67">
        <v>6066.67</v>
      </c>
      <c r="E103" s="77">
        <v>0</v>
      </c>
      <c r="F103" s="68">
        <v>0</v>
      </c>
      <c r="G103" s="62">
        <v>0</v>
      </c>
      <c r="H103" s="36">
        <v>0</v>
      </c>
      <c r="I103" s="36">
        <v>0</v>
      </c>
      <c r="J103" s="36">
        <v>0</v>
      </c>
      <c r="K103" s="62">
        <f t="shared" si="6"/>
        <v>6066.67</v>
      </c>
      <c r="L103" s="17">
        <v>233.33</v>
      </c>
      <c r="M103" s="54">
        <f t="shared" si="4"/>
        <v>6300</v>
      </c>
      <c r="N103" s="34"/>
      <c r="O103" s="119"/>
    </row>
    <row r="104" spans="1:15" s="60" customFormat="1" ht="17.25" x14ac:dyDescent="0.3">
      <c r="A104" s="56">
        <f t="shared" si="7"/>
        <v>88</v>
      </c>
      <c r="B104" s="7" t="s">
        <v>173</v>
      </c>
      <c r="C104" s="87" t="s">
        <v>216</v>
      </c>
      <c r="D104" s="67">
        <v>6500</v>
      </c>
      <c r="E104" s="68">
        <v>500</v>
      </c>
      <c r="F104" s="75">
        <v>0</v>
      </c>
      <c r="G104" s="62">
        <v>0</v>
      </c>
      <c r="H104" s="36">
        <v>0</v>
      </c>
      <c r="I104" s="36">
        <v>0</v>
      </c>
      <c r="J104" s="36">
        <v>0</v>
      </c>
      <c r="K104" s="62">
        <f t="shared" si="6"/>
        <v>7000</v>
      </c>
      <c r="L104" s="17">
        <v>250</v>
      </c>
      <c r="M104" s="54">
        <f t="shared" si="4"/>
        <v>7250</v>
      </c>
      <c r="N104" s="34"/>
      <c r="O104" s="119"/>
    </row>
    <row r="105" spans="1:15" s="60" customFormat="1" ht="17.25" x14ac:dyDescent="0.3">
      <c r="A105" s="56">
        <f t="shared" si="7"/>
        <v>89</v>
      </c>
      <c r="B105" s="7" t="s">
        <v>77</v>
      </c>
      <c r="C105" s="61" t="s">
        <v>237</v>
      </c>
      <c r="D105" s="67">
        <v>6500</v>
      </c>
      <c r="E105" s="68">
        <v>0</v>
      </c>
      <c r="F105" s="75">
        <v>50</v>
      </c>
      <c r="G105" s="62">
        <v>0</v>
      </c>
      <c r="H105" s="36">
        <v>0</v>
      </c>
      <c r="I105" s="36">
        <v>0</v>
      </c>
      <c r="J105" s="36">
        <v>0</v>
      </c>
      <c r="K105" s="62">
        <f t="shared" si="6"/>
        <v>6550</v>
      </c>
      <c r="L105" s="17">
        <v>250</v>
      </c>
      <c r="M105" s="54">
        <f t="shared" si="4"/>
        <v>6800</v>
      </c>
      <c r="N105" s="34"/>
      <c r="O105" s="119"/>
    </row>
    <row r="106" spans="1:15" s="60" customFormat="1" ht="17.25" x14ac:dyDescent="0.3">
      <c r="A106" s="56">
        <f t="shared" si="7"/>
        <v>90</v>
      </c>
      <c r="B106" s="7" t="s">
        <v>34</v>
      </c>
      <c r="C106" s="61" t="s">
        <v>174</v>
      </c>
      <c r="D106" s="67">
        <v>0</v>
      </c>
      <c r="E106" s="68">
        <v>0</v>
      </c>
      <c r="F106" s="75"/>
      <c r="G106" s="62"/>
      <c r="H106" s="36"/>
      <c r="I106" s="36">
        <v>0</v>
      </c>
      <c r="J106" s="36">
        <v>0</v>
      </c>
      <c r="K106" s="62">
        <f t="shared" si="6"/>
        <v>0</v>
      </c>
      <c r="L106" s="17">
        <v>0</v>
      </c>
      <c r="M106" s="54">
        <f t="shared" si="4"/>
        <v>0</v>
      </c>
      <c r="N106" s="34"/>
      <c r="O106" s="119"/>
    </row>
    <row r="107" spans="1:15" s="60" customFormat="1" ht="17.25" x14ac:dyDescent="0.3">
      <c r="A107" s="56">
        <f t="shared" si="7"/>
        <v>91</v>
      </c>
      <c r="B107" s="7" t="s">
        <v>147</v>
      </c>
      <c r="C107" s="61" t="s">
        <v>8</v>
      </c>
      <c r="D107" s="67">
        <v>4500</v>
      </c>
      <c r="E107" s="68">
        <v>0</v>
      </c>
      <c r="F107" s="75">
        <v>0</v>
      </c>
      <c r="G107" s="62">
        <v>0</v>
      </c>
      <c r="H107" s="36">
        <v>0</v>
      </c>
      <c r="I107" s="36">
        <v>0</v>
      </c>
      <c r="J107" s="36">
        <v>0</v>
      </c>
      <c r="K107" s="62">
        <f>D107+E107+F107+G107+H107</f>
        <v>4500</v>
      </c>
      <c r="L107" s="17">
        <v>250</v>
      </c>
      <c r="M107" s="54">
        <f t="shared" ref="M107:M131" si="8">K107+L107</f>
        <v>4750</v>
      </c>
      <c r="N107" s="34"/>
      <c r="O107" s="119"/>
    </row>
    <row r="108" spans="1:15" s="60" customFormat="1" ht="17.25" x14ac:dyDescent="0.3">
      <c r="A108" s="56">
        <f t="shared" si="7"/>
        <v>92</v>
      </c>
      <c r="B108" s="7" t="s">
        <v>148</v>
      </c>
      <c r="C108" s="78" t="s">
        <v>8</v>
      </c>
      <c r="D108" s="67">
        <v>4500</v>
      </c>
      <c r="E108" s="68">
        <v>0</v>
      </c>
      <c r="F108" s="68">
        <v>0</v>
      </c>
      <c r="G108" s="62">
        <v>0</v>
      </c>
      <c r="H108" s="62">
        <v>1295.95</v>
      </c>
      <c r="I108" s="36">
        <v>0</v>
      </c>
      <c r="J108" s="36">
        <v>0</v>
      </c>
      <c r="K108" s="62">
        <f>D108+E108+F108+G108+H108</f>
        <v>5795.95</v>
      </c>
      <c r="L108" s="17">
        <v>250</v>
      </c>
      <c r="M108" s="54">
        <f t="shared" si="8"/>
        <v>6045.95</v>
      </c>
      <c r="N108" s="34"/>
      <c r="O108" s="119"/>
    </row>
    <row r="109" spans="1:15" s="60" customFormat="1" ht="17.25" x14ac:dyDescent="0.3">
      <c r="A109" s="56">
        <f t="shared" si="7"/>
        <v>93</v>
      </c>
      <c r="B109" s="7" t="s">
        <v>153</v>
      </c>
      <c r="C109" s="61" t="s">
        <v>8</v>
      </c>
      <c r="D109" s="67">
        <v>4500</v>
      </c>
      <c r="E109" s="68">
        <v>0</v>
      </c>
      <c r="F109" s="75">
        <v>0</v>
      </c>
      <c r="G109" s="62">
        <v>0</v>
      </c>
      <c r="H109" s="36">
        <v>0</v>
      </c>
      <c r="I109" s="36">
        <v>0</v>
      </c>
      <c r="J109" s="36">
        <v>0</v>
      </c>
      <c r="K109" s="62">
        <f t="shared" ref="K109:K131" si="9">D109+E109+F109+G109</f>
        <v>4500</v>
      </c>
      <c r="L109" s="17">
        <v>250</v>
      </c>
      <c r="M109" s="54">
        <f t="shared" si="8"/>
        <v>4750</v>
      </c>
      <c r="N109" s="34"/>
      <c r="O109" s="119"/>
    </row>
    <row r="110" spans="1:15" s="60" customFormat="1" ht="17.25" x14ac:dyDescent="0.3">
      <c r="A110" s="56">
        <f t="shared" si="7"/>
        <v>94</v>
      </c>
      <c r="B110" s="7" t="s">
        <v>34</v>
      </c>
      <c r="C110" s="61" t="s">
        <v>8</v>
      </c>
      <c r="D110" s="67">
        <v>0</v>
      </c>
      <c r="E110" s="68">
        <v>0</v>
      </c>
      <c r="F110" s="68">
        <v>0</v>
      </c>
      <c r="G110" s="62">
        <v>0</v>
      </c>
      <c r="H110" s="36">
        <v>0</v>
      </c>
      <c r="I110" s="36">
        <v>0</v>
      </c>
      <c r="J110" s="36">
        <v>0</v>
      </c>
      <c r="K110" s="62">
        <f t="shared" si="9"/>
        <v>0</v>
      </c>
      <c r="L110" s="36">
        <v>0</v>
      </c>
      <c r="M110" s="54">
        <f t="shared" si="8"/>
        <v>0</v>
      </c>
      <c r="N110" s="34"/>
      <c r="O110" s="119"/>
    </row>
    <row r="111" spans="1:15" s="60" customFormat="1" ht="17.25" x14ac:dyDescent="0.3">
      <c r="A111" s="56">
        <f t="shared" si="7"/>
        <v>95</v>
      </c>
      <c r="B111" s="7" t="s">
        <v>102</v>
      </c>
      <c r="C111" s="61" t="s">
        <v>9</v>
      </c>
      <c r="D111" s="67">
        <v>4000</v>
      </c>
      <c r="E111" s="88">
        <v>0</v>
      </c>
      <c r="F111" s="68">
        <v>0</v>
      </c>
      <c r="G111" s="62">
        <v>0</v>
      </c>
      <c r="H111" s="36">
        <v>0</v>
      </c>
      <c r="I111" s="36">
        <v>0</v>
      </c>
      <c r="J111" s="36">
        <v>0</v>
      </c>
      <c r="K111" s="62">
        <f t="shared" si="9"/>
        <v>4000</v>
      </c>
      <c r="L111" s="17">
        <v>250</v>
      </c>
      <c r="M111" s="54">
        <f t="shared" si="8"/>
        <v>4250</v>
      </c>
      <c r="N111" s="34"/>
      <c r="O111" s="119"/>
    </row>
    <row r="112" spans="1:15" s="60" customFormat="1" ht="16.5" customHeight="1" x14ac:dyDescent="0.3">
      <c r="A112" s="56">
        <f t="shared" si="7"/>
        <v>96</v>
      </c>
      <c r="B112" s="7" t="s">
        <v>134</v>
      </c>
      <c r="C112" s="61" t="s">
        <v>219</v>
      </c>
      <c r="D112" s="36">
        <v>7000</v>
      </c>
      <c r="E112" s="68">
        <v>500</v>
      </c>
      <c r="F112" s="68">
        <v>35</v>
      </c>
      <c r="G112" s="62">
        <v>0</v>
      </c>
      <c r="H112" s="36">
        <v>0</v>
      </c>
      <c r="I112" s="36">
        <v>0</v>
      </c>
      <c r="J112" s="36">
        <v>0</v>
      </c>
      <c r="K112" s="62">
        <f t="shared" si="9"/>
        <v>7535</v>
      </c>
      <c r="L112" s="36">
        <v>250</v>
      </c>
      <c r="M112" s="54">
        <f t="shared" si="8"/>
        <v>7785</v>
      </c>
      <c r="N112" s="34"/>
      <c r="O112" s="119"/>
    </row>
    <row r="113" spans="1:15" s="60" customFormat="1" ht="16.5" customHeight="1" x14ac:dyDescent="0.3">
      <c r="A113" s="56">
        <f t="shared" si="7"/>
        <v>97</v>
      </c>
      <c r="B113" s="7" t="s">
        <v>78</v>
      </c>
      <c r="C113" s="61" t="s">
        <v>112</v>
      </c>
      <c r="D113" s="67">
        <v>4000</v>
      </c>
      <c r="E113" s="77">
        <v>0</v>
      </c>
      <c r="F113" s="68">
        <v>35</v>
      </c>
      <c r="G113" s="62">
        <v>0</v>
      </c>
      <c r="H113" s="36">
        <v>0</v>
      </c>
      <c r="I113" s="36">
        <v>0</v>
      </c>
      <c r="J113" s="36">
        <v>0</v>
      </c>
      <c r="K113" s="62">
        <f t="shared" si="9"/>
        <v>4035</v>
      </c>
      <c r="L113" s="17">
        <v>250</v>
      </c>
      <c r="M113" s="54">
        <f t="shared" si="8"/>
        <v>4285</v>
      </c>
      <c r="N113" s="34"/>
      <c r="O113" s="119"/>
    </row>
    <row r="114" spans="1:15" s="60" customFormat="1" ht="16.5" customHeight="1" x14ac:dyDescent="0.3">
      <c r="A114" s="56">
        <f t="shared" si="7"/>
        <v>98</v>
      </c>
      <c r="B114" s="7" t="s">
        <v>155</v>
      </c>
      <c r="C114" s="61" t="s">
        <v>112</v>
      </c>
      <c r="D114" s="67">
        <v>4000</v>
      </c>
      <c r="E114" s="77">
        <v>0</v>
      </c>
      <c r="F114" s="68">
        <v>0</v>
      </c>
      <c r="G114" s="62">
        <v>0</v>
      </c>
      <c r="H114" s="36">
        <v>0</v>
      </c>
      <c r="I114" s="36">
        <v>0</v>
      </c>
      <c r="J114" s="36">
        <v>0</v>
      </c>
      <c r="K114" s="62">
        <f t="shared" si="9"/>
        <v>4000</v>
      </c>
      <c r="L114" s="17">
        <f>233.33+16.67</f>
        <v>250</v>
      </c>
      <c r="M114" s="54">
        <f t="shared" si="8"/>
        <v>4250</v>
      </c>
      <c r="N114" s="34"/>
      <c r="O114" s="119"/>
    </row>
    <row r="115" spans="1:15" s="60" customFormat="1" ht="16.5" customHeight="1" x14ac:dyDescent="0.3">
      <c r="A115" s="56">
        <f t="shared" si="7"/>
        <v>99</v>
      </c>
      <c r="B115" s="7" t="s">
        <v>157</v>
      </c>
      <c r="C115" s="61" t="s">
        <v>8</v>
      </c>
      <c r="D115" s="67">
        <v>4500</v>
      </c>
      <c r="E115" s="77">
        <v>0</v>
      </c>
      <c r="F115" s="68">
        <v>0</v>
      </c>
      <c r="G115" s="62">
        <v>0</v>
      </c>
      <c r="H115" s="36">
        <v>0</v>
      </c>
      <c r="I115" s="36">
        <v>0</v>
      </c>
      <c r="J115" s="36">
        <v>0</v>
      </c>
      <c r="K115" s="62">
        <f t="shared" si="9"/>
        <v>4500</v>
      </c>
      <c r="L115" s="17">
        <v>250</v>
      </c>
      <c r="M115" s="54">
        <f t="shared" si="8"/>
        <v>4750</v>
      </c>
      <c r="N115" s="34"/>
      <c r="O115" s="119"/>
    </row>
    <row r="116" spans="1:15" s="60" customFormat="1" ht="17.25" x14ac:dyDescent="0.3">
      <c r="A116" s="56">
        <f t="shared" si="7"/>
        <v>100</v>
      </c>
      <c r="B116" s="7" t="s">
        <v>79</v>
      </c>
      <c r="C116" s="61" t="s">
        <v>3</v>
      </c>
      <c r="D116" s="67">
        <v>4000</v>
      </c>
      <c r="E116" s="77">
        <v>0</v>
      </c>
      <c r="F116" s="68">
        <v>0</v>
      </c>
      <c r="G116" s="62">
        <v>0</v>
      </c>
      <c r="H116" s="36">
        <v>0</v>
      </c>
      <c r="I116" s="36">
        <v>0</v>
      </c>
      <c r="J116" s="36">
        <v>0</v>
      </c>
      <c r="K116" s="62">
        <f t="shared" si="9"/>
        <v>4000</v>
      </c>
      <c r="L116" s="17">
        <v>250</v>
      </c>
      <c r="M116" s="54">
        <f t="shared" si="8"/>
        <v>4250</v>
      </c>
      <c r="N116" s="34"/>
      <c r="O116" s="119"/>
    </row>
    <row r="117" spans="1:15" s="60" customFormat="1" ht="17.25" x14ac:dyDescent="0.3">
      <c r="A117" s="56">
        <f t="shared" si="7"/>
        <v>101</v>
      </c>
      <c r="B117" s="7" t="s">
        <v>80</v>
      </c>
      <c r="C117" s="61" t="s">
        <v>3</v>
      </c>
      <c r="D117" s="67">
        <v>4000</v>
      </c>
      <c r="E117" s="68">
        <v>0</v>
      </c>
      <c r="F117" s="68">
        <v>35</v>
      </c>
      <c r="G117" s="62">
        <v>0</v>
      </c>
      <c r="H117" s="36">
        <v>0</v>
      </c>
      <c r="I117" s="36">
        <v>0</v>
      </c>
      <c r="J117" s="36">
        <v>0</v>
      </c>
      <c r="K117" s="62">
        <f t="shared" si="9"/>
        <v>4035</v>
      </c>
      <c r="L117" s="17">
        <v>250</v>
      </c>
      <c r="M117" s="54">
        <f t="shared" si="8"/>
        <v>4285</v>
      </c>
      <c r="N117" s="34"/>
      <c r="O117" s="119"/>
    </row>
    <row r="118" spans="1:15" s="60" customFormat="1" ht="34.5" x14ac:dyDescent="0.3">
      <c r="A118" s="56">
        <f t="shared" si="7"/>
        <v>102</v>
      </c>
      <c r="B118" s="7" t="s">
        <v>156</v>
      </c>
      <c r="C118" s="61" t="s">
        <v>3</v>
      </c>
      <c r="D118" s="67">
        <v>4000</v>
      </c>
      <c r="E118" s="68">
        <v>0</v>
      </c>
      <c r="F118" s="68">
        <v>0</v>
      </c>
      <c r="G118" s="62">
        <v>0</v>
      </c>
      <c r="H118" s="36">
        <v>0</v>
      </c>
      <c r="I118" s="36">
        <v>0</v>
      </c>
      <c r="J118" s="36">
        <v>0</v>
      </c>
      <c r="K118" s="62">
        <f t="shared" si="9"/>
        <v>4000</v>
      </c>
      <c r="L118" s="17">
        <v>250</v>
      </c>
      <c r="M118" s="54">
        <f t="shared" si="8"/>
        <v>4250</v>
      </c>
      <c r="N118" s="34"/>
      <c r="O118" s="119"/>
    </row>
    <row r="119" spans="1:15" s="60" customFormat="1" ht="17.25" x14ac:dyDescent="0.3">
      <c r="A119" s="56">
        <f t="shared" si="7"/>
        <v>103</v>
      </c>
      <c r="B119" s="7" t="s">
        <v>103</v>
      </c>
      <c r="C119" s="61" t="s">
        <v>236</v>
      </c>
      <c r="D119" s="67">
        <v>5500</v>
      </c>
      <c r="E119" s="68">
        <v>0</v>
      </c>
      <c r="F119" s="68">
        <v>0</v>
      </c>
      <c r="G119" s="62">
        <v>0</v>
      </c>
      <c r="H119" s="36">
        <v>0</v>
      </c>
      <c r="I119" s="36">
        <v>0</v>
      </c>
      <c r="J119" s="36">
        <v>0</v>
      </c>
      <c r="K119" s="62">
        <f t="shared" si="9"/>
        <v>5500</v>
      </c>
      <c r="L119" s="17">
        <v>250</v>
      </c>
      <c r="M119" s="54">
        <f t="shared" si="8"/>
        <v>5750</v>
      </c>
      <c r="N119" s="34"/>
      <c r="O119" s="119"/>
    </row>
    <row r="120" spans="1:15" s="60" customFormat="1" x14ac:dyDescent="0.3">
      <c r="A120" s="56">
        <f t="shared" si="7"/>
        <v>104</v>
      </c>
      <c r="B120" s="34" t="s">
        <v>285</v>
      </c>
      <c r="C120" s="61" t="s">
        <v>216</v>
      </c>
      <c r="D120" s="67">
        <v>6500</v>
      </c>
      <c r="E120" s="68">
        <v>0</v>
      </c>
      <c r="F120" s="68">
        <v>0</v>
      </c>
      <c r="G120" s="62">
        <v>0</v>
      </c>
      <c r="H120" s="36">
        <v>0</v>
      </c>
      <c r="I120" s="36">
        <v>0</v>
      </c>
      <c r="J120" s="36">
        <v>0</v>
      </c>
      <c r="K120" s="62">
        <f t="shared" si="9"/>
        <v>6500</v>
      </c>
      <c r="L120" s="17">
        <v>250</v>
      </c>
      <c r="M120" s="54">
        <f t="shared" si="8"/>
        <v>6750</v>
      </c>
      <c r="N120" s="34"/>
      <c r="O120" s="119"/>
    </row>
    <row r="121" spans="1:15" s="60" customFormat="1" ht="17.25" x14ac:dyDescent="0.3">
      <c r="A121" s="56">
        <f t="shared" si="7"/>
        <v>105</v>
      </c>
      <c r="B121" s="7" t="s">
        <v>46</v>
      </c>
      <c r="C121" s="61" t="s">
        <v>180</v>
      </c>
      <c r="D121" s="67">
        <v>7000</v>
      </c>
      <c r="E121" s="68">
        <v>0</v>
      </c>
      <c r="F121" s="68">
        <v>35</v>
      </c>
      <c r="G121" s="62">
        <v>0</v>
      </c>
      <c r="H121" s="36">
        <v>0</v>
      </c>
      <c r="I121" s="36">
        <v>0</v>
      </c>
      <c r="J121" s="36">
        <v>0</v>
      </c>
      <c r="K121" s="62">
        <f t="shared" si="9"/>
        <v>7035</v>
      </c>
      <c r="L121" s="17">
        <v>250</v>
      </c>
      <c r="M121" s="54">
        <f t="shared" si="8"/>
        <v>7285</v>
      </c>
      <c r="N121" s="34"/>
      <c r="O121" s="119"/>
    </row>
    <row r="122" spans="1:15" s="60" customFormat="1" x14ac:dyDescent="0.3">
      <c r="A122" s="56">
        <f t="shared" si="7"/>
        <v>106</v>
      </c>
      <c r="B122" s="60" t="s">
        <v>258</v>
      </c>
      <c r="C122" s="61" t="s">
        <v>234</v>
      </c>
      <c r="D122" s="67">
        <v>5500</v>
      </c>
      <c r="E122" s="68">
        <v>0</v>
      </c>
      <c r="F122" s="68">
        <v>0</v>
      </c>
      <c r="G122" s="62">
        <v>0</v>
      </c>
      <c r="H122" s="36">
        <v>0</v>
      </c>
      <c r="I122" s="36">
        <v>0</v>
      </c>
      <c r="J122" s="36">
        <v>0</v>
      </c>
      <c r="K122" s="62">
        <f t="shared" si="9"/>
        <v>5500</v>
      </c>
      <c r="L122" s="17">
        <v>250</v>
      </c>
      <c r="M122" s="54">
        <f t="shared" si="8"/>
        <v>5750</v>
      </c>
      <c r="N122" s="34"/>
      <c r="O122" s="119"/>
    </row>
    <row r="123" spans="1:15" s="60" customFormat="1" x14ac:dyDescent="0.3">
      <c r="A123" s="56">
        <f t="shared" si="7"/>
        <v>107</v>
      </c>
      <c r="B123" s="60" t="s">
        <v>101</v>
      </c>
      <c r="C123" s="61" t="s">
        <v>263</v>
      </c>
      <c r="D123" s="67">
        <v>6500</v>
      </c>
      <c r="E123" s="68">
        <v>0</v>
      </c>
      <c r="F123" s="68">
        <v>0</v>
      </c>
      <c r="G123" s="62">
        <v>0</v>
      </c>
      <c r="H123" s="36">
        <v>0</v>
      </c>
      <c r="I123" s="36">
        <v>0</v>
      </c>
      <c r="J123" s="36">
        <v>0</v>
      </c>
      <c r="K123" s="62">
        <f t="shared" si="9"/>
        <v>6500</v>
      </c>
      <c r="L123" s="17">
        <v>250</v>
      </c>
      <c r="M123" s="54">
        <f t="shared" si="8"/>
        <v>6750</v>
      </c>
      <c r="N123" s="34"/>
      <c r="O123" s="119"/>
    </row>
    <row r="124" spans="1:15" s="60" customFormat="1" ht="17.25" x14ac:dyDescent="0.3">
      <c r="A124" s="56">
        <f t="shared" si="7"/>
        <v>108</v>
      </c>
      <c r="B124" s="7" t="s">
        <v>81</v>
      </c>
      <c r="C124" s="61" t="s">
        <v>179</v>
      </c>
      <c r="D124" s="67">
        <v>7000</v>
      </c>
      <c r="E124" s="68">
        <v>500</v>
      </c>
      <c r="F124" s="68">
        <v>35</v>
      </c>
      <c r="G124" s="62">
        <v>0</v>
      </c>
      <c r="H124" s="36">
        <v>0</v>
      </c>
      <c r="I124" s="36">
        <v>0</v>
      </c>
      <c r="J124" s="36">
        <v>0</v>
      </c>
      <c r="K124" s="62">
        <f t="shared" si="9"/>
        <v>7535</v>
      </c>
      <c r="L124" s="17">
        <v>250</v>
      </c>
      <c r="M124" s="54">
        <f t="shared" si="8"/>
        <v>7785</v>
      </c>
      <c r="N124" s="34"/>
      <c r="O124" s="119"/>
    </row>
    <row r="125" spans="1:15" s="60" customFormat="1" ht="17.25" x14ac:dyDescent="0.3">
      <c r="A125" s="56">
        <f t="shared" si="7"/>
        <v>109</v>
      </c>
      <c r="B125" s="7" t="s">
        <v>82</v>
      </c>
      <c r="C125" s="61" t="s">
        <v>239</v>
      </c>
      <c r="D125" s="67">
        <v>6500</v>
      </c>
      <c r="E125" s="68">
        <v>0</v>
      </c>
      <c r="F125" s="69">
        <v>35</v>
      </c>
      <c r="G125" s="62">
        <v>0</v>
      </c>
      <c r="H125" s="36">
        <v>0</v>
      </c>
      <c r="I125" s="36">
        <v>0</v>
      </c>
      <c r="J125" s="36">
        <v>0</v>
      </c>
      <c r="K125" s="62">
        <f t="shared" si="9"/>
        <v>6535</v>
      </c>
      <c r="L125" s="17">
        <v>250</v>
      </c>
      <c r="M125" s="54">
        <f t="shared" si="8"/>
        <v>6785</v>
      </c>
      <c r="N125" s="34"/>
      <c r="O125" s="119"/>
    </row>
    <row r="126" spans="1:15" s="60" customFormat="1" ht="17.25" x14ac:dyDescent="0.3">
      <c r="A126" s="56">
        <f t="shared" si="7"/>
        <v>110</v>
      </c>
      <c r="B126" s="7" t="s">
        <v>83</v>
      </c>
      <c r="C126" s="55" t="s">
        <v>239</v>
      </c>
      <c r="D126" s="67">
        <v>6500</v>
      </c>
      <c r="E126" s="68">
        <v>0</v>
      </c>
      <c r="F126" s="68">
        <v>0</v>
      </c>
      <c r="G126" s="62">
        <v>0</v>
      </c>
      <c r="H126" s="36">
        <v>0</v>
      </c>
      <c r="I126" s="36">
        <v>0</v>
      </c>
      <c r="J126" s="36">
        <v>0</v>
      </c>
      <c r="K126" s="62">
        <f t="shared" si="9"/>
        <v>6500</v>
      </c>
      <c r="L126" s="17">
        <v>250</v>
      </c>
      <c r="M126" s="54">
        <f t="shared" si="8"/>
        <v>6750</v>
      </c>
      <c r="N126" s="34"/>
      <c r="O126" s="119"/>
    </row>
    <row r="127" spans="1:15" s="60" customFormat="1" ht="17.25" x14ac:dyDescent="0.3">
      <c r="A127" s="56">
        <f t="shared" si="7"/>
        <v>111</v>
      </c>
      <c r="B127" s="7" t="s">
        <v>47</v>
      </c>
      <c r="C127" s="55" t="s">
        <v>105</v>
      </c>
      <c r="D127" s="67">
        <v>14000</v>
      </c>
      <c r="E127" s="68">
        <v>0</v>
      </c>
      <c r="F127" s="68">
        <v>0</v>
      </c>
      <c r="G127" s="89">
        <v>375</v>
      </c>
      <c r="H127" s="36">
        <v>0</v>
      </c>
      <c r="I127" s="36">
        <v>0</v>
      </c>
      <c r="J127" s="36">
        <v>0</v>
      </c>
      <c r="K127" s="62">
        <f t="shared" si="9"/>
        <v>14375</v>
      </c>
      <c r="L127" s="17">
        <v>250</v>
      </c>
      <c r="M127" s="54">
        <f t="shared" si="8"/>
        <v>14625</v>
      </c>
      <c r="N127" s="34"/>
      <c r="O127" s="119"/>
    </row>
    <row r="128" spans="1:15" s="60" customFormat="1" ht="25.5" customHeight="1" x14ac:dyDescent="0.3">
      <c r="A128" s="56">
        <f t="shared" si="7"/>
        <v>112</v>
      </c>
      <c r="B128" s="7" t="s">
        <v>253</v>
      </c>
      <c r="C128" s="55" t="s">
        <v>222</v>
      </c>
      <c r="D128" s="67">
        <v>8500</v>
      </c>
      <c r="E128" s="68">
        <v>0</v>
      </c>
      <c r="F128" s="68">
        <v>0</v>
      </c>
      <c r="G128" s="62">
        <v>375</v>
      </c>
      <c r="H128" s="36">
        <v>0</v>
      </c>
      <c r="I128" s="36">
        <v>0</v>
      </c>
      <c r="J128" s="36">
        <v>0</v>
      </c>
      <c r="K128" s="62">
        <f t="shared" si="9"/>
        <v>8875</v>
      </c>
      <c r="L128" s="17">
        <v>250</v>
      </c>
      <c r="M128" s="54">
        <f t="shared" si="8"/>
        <v>9125</v>
      </c>
      <c r="N128" s="34"/>
      <c r="O128" s="119"/>
    </row>
    <row r="129" spans="1:15" s="60" customFormat="1" ht="34.5" x14ac:dyDescent="0.3">
      <c r="A129" s="56">
        <f t="shared" si="7"/>
        <v>113</v>
      </c>
      <c r="B129" s="7" t="s">
        <v>254</v>
      </c>
      <c r="C129" s="55" t="s">
        <v>121</v>
      </c>
      <c r="D129" s="90">
        <v>5500</v>
      </c>
      <c r="E129" s="91">
        <v>0</v>
      </c>
      <c r="F129" s="68">
        <v>0</v>
      </c>
      <c r="G129" s="62">
        <v>0</v>
      </c>
      <c r="H129" s="36">
        <v>0</v>
      </c>
      <c r="I129" s="36">
        <v>0</v>
      </c>
      <c r="J129" s="36">
        <v>0</v>
      </c>
      <c r="K129" s="62">
        <f t="shared" si="9"/>
        <v>5500</v>
      </c>
      <c r="L129" s="92">
        <v>250</v>
      </c>
      <c r="M129" s="54">
        <f t="shared" si="8"/>
        <v>5750</v>
      </c>
      <c r="N129" s="34"/>
      <c r="O129" s="119"/>
    </row>
    <row r="130" spans="1:15" s="60" customFormat="1" ht="17.25" x14ac:dyDescent="0.3">
      <c r="A130" s="56">
        <f t="shared" si="7"/>
        <v>114</v>
      </c>
      <c r="B130" s="7" t="s">
        <v>257</v>
      </c>
      <c r="C130" s="93" t="s">
        <v>122</v>
      </c>
      <c r="D130" s="67">
        <v>8500</v>
      </c>
      <c r="E130" s="68">
        <v>0</v>
      </c>
      <c r="F130" s="68">
        <v>0</v>
      </c>
      <c r="G130" s="59">
        <v>375</v>
      </c>
      <c r="H130" s="36">
        <v>0</v>
      </c>
      <c r="I130" s="36">
        <v>0</v>
      </c>
      <c r="J130" s="36">
        <v>0</v>
      </c>
      <c r="K130" s="62">
        <f t="shared" si="9"/>
        <v>8875</v>
      </c>
      <c r="L130" s="17">
        <v>250</v>
      </c>
      <c r="M130" s="54">
        <f t="shared" si="8"/>
        <v>9125</v>
      </c>
      <c r="N130" s="34"/>
      <c r="O130" s="119"/>
    </row>
    <row r="131" spans="1:15" s="60" customFormat="1" ht="17.25" x14ac:dyDescent="0.3">
      <c r="A131" s="56">
        <f t="shared" si="7"/>
        <v>115</v>
      </c>
      <c r="B131" s="7" t="s">
        <v>286</v>
      </c>
      <c r="C131" s="93" t="s">
        <v>241</v>
      </c>
      <c r="D131" s="94">
        <v>6500</v>
      </c>
      <c r="E131" s="68">
        <v>0</v>
      </c>
      <c r="F131" s="68">
        <v>0</v>
      </c>
      <c r="G131" s="62">
        <v>0</v>
      </c>
      <c r="H131" s="36">
        <v>0</v>
      </c>
      <c r="I131" s="36">
        <v>0</v>
      </c>
      <c r="J131" s="36">
        <v>0</v>
      </c>
      <c r="K131" s="62">
        <f t="shared" si="9"/>
        <v>6500</v>
      </c>
      <c r="L131" s="17">
        <v>250</v>
      </c>
      <c r="M131" s="54">
        <f t="shared" si="8"/>
        <v>6750</v>
      </c>
      <c r="N131" s="34"/>
      <c r="O131" s="119"/>
    </row>
    <row r="132" spans="1:15" x14ac:dyDescent="0.3">
      <c r="H132" s="36"/>
      <c r="I132" s="36"/>
      <c r="J132" s="36"/>
    </row>
    <row r="133" spans="1:15" ht="16.5" customHeight="1" x14ac:dyDescent="0.3">
      <c r="A133" s="129" t="s">
        <v>25</v>
      </c>
      <c r="B133" s="117"/>
      <c r="C133" s="124" t="s">
        <v>12</v>
      </c>
      <c r="D133" s="122" t="s">
        <v>26</v>
      </c>
      <c r="E133" s="122" t="s">
        <v>21</v>
      </c>
      <c r="F133" s="130" t="s">
        <v>22</v>
      </c>
      <c r="G133" s="122" t="s">
        <v>23</v>
      </c>
      <c r="H133" s="114"/>
      <c r="I133" s="114"/>
      <c r="J133" s="114"/>
      <c r="K133" s="122" t="s">
        <v>84</v>
      </c>
      <c r="L133" s="123" t="s">
        <v>24</v>
      </c>
      <c r="M133" s="124" t="s">
        <v>18</v>
      </c>
    </row>
    <row r="134" spans="1:15" ht="25.5" customHeight="1" x14ac:dyDescent="0.3">
      <c r="A134" s="129"/>
      <c r="B134" s="117"/>
      <c r="C134" s="124"/>
      <c r="D134" s="122"/>
      <c r="E134" s="122"/>
      <c r="F134" s="130"/>
      <c r="G134" s="122"/>
      <c r="H134" s="114"/>
      <c r="I134" s="114"/>
      <c r="J134" s="114"/>
      <c r="K134" s="122"/>
      <c r="L134" s="123"/>
      <c r="M134" s="124"/>
    </row>
    <row r="135" spans="1:15" x14ac:dyDescent="0.3">
      <c r="A135" s="45">
        <f>A131+1</f>
        <v>116</v>
      </c>
      <c r="B135" s="99" t="s">
        <v>164</v>
      </c>
      <c r="C135" s="53" t="s">
        <v>123</v>
      </c>
      <c r="D135" s="36">
        <v>5000</v>
      </c>
      <c r="E135" s="72">
        <v>0</v>
      </c>
      <c r="F135" s="72">
        <v>0</v>
      </c>
      <c r="G135" s="17">
        <v>0</v>
      </c>
      <c r="H135" s="17">
        <v>0</v>
      </c>
      <c r="I135" s="62">
        <v>0</v>
      </c>
      <c r="J135" s="62">
        <v>0</v>
      </c>
      <c r="K135" s="62">
        <f>D135+E135+F135+G135+H136</f>
        <v>5000</v>
      </c>
      <c r="L135" s="36">
        <v>250</v>
      </c>
      <c r="M135" s="54">
        <f>D135+E135+F135+G135+L135</f>
        <v>5250</v>
      </c>
    </row>
    <row r="138" spans="1:15" x14ac:dyDescent="0.3">
      <c r="L138" s="52"/>
    </row>
    <row r="144" spans="1:15" x14ac:dyDescent="0.3">
      <c r="C144" s="51"/>
    </row>
    <row r="146" spans="6:6" x14ac:dyDescent="0.3">
      <c r="F146" s="49"/>
    </row>
  </sheetData>
  <mergeCells count="24">
    <mergeCell ref="A1:M1"/>
    <mergeCell ref="A11:M11"/>
    <mergeCell ref="A31:A32"/>
    <mergeCell ref="B31:B32"/>
    <mergeCell ref="C31:C32"/>
    <mergeCell ref="D31:D32"/>
    <mergeCell ref="E31:E32"/>
    <mergeCell ref="F31:F32"/>
    <mergeCell ref="G31:G32"/>
    <mergeCell ref="H31:H32"/>
    <mergeCell ref="A133:A134"/>
    <mergeCell ref="C133:C134"/>
    <mergeCell ref="D133:D134"/>
    <mergeCell ref="E133:E134"/>
    <mergeCell ref="F133:F134"/>
    <mergeCell ref="G133:G134"/>
    <mergeCell ref="K133:K134"/>
    <mergeCell ref="L133:L134"/>
    <mergeCell ref="M133:M134"/>
    <mergeCell ref="I31:I32"/>
    <mergeCell ref="J31:J32"/>
    <mergeCell ref="K31:K32"/>
    <mergeCell ref="L31:L32"/>
    <mergeCell ref="M31:M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7" sqref="E7"/>
    </sheetView>
  </sheetViews>
  <sheetFormatPr baseColWidth="10" defaultRowHeight="15" x14ac:dyDescent="0.25"/>
  <cols>
    <col min="1" max="1" width="11.42578125" style="52"/>
    <col min="2" max="2" width="28" style="52" bestFit="1" customWidth="1"/>
    <col min="3" max="3" width="22.28515625" style="52" bestFit="1" customWidth="1"/>
    <col min="4" max="4" width="51.42578125" style="52" customWidth="1"/>
    <col min="5" max="5" width="27" style="52" bestFit="1" customWidth="1"/>
    <col min="6" max="6" width="19.42578125" style="52" bestFit="1" customWidth="1"/>
    <col min="7" max="7" width="11.42578125" style="52"/>
    <col min="8" max="8" width="22.140625" style="52" bestFit="1" customWidth="1"/>
    <col min="9" max="9" width="16.42578125" style="52" customWidth="1"/>
    <col min="10" max="16384" width="11.42578125" style="52"/>
  </cols>
  <sheetData>
    <row r="1" spans="1:9" x14ac:dyDescent="0.25">
      <c r="A1" s="52" t="s">
        <v>264</v>
      </c>
    </row>
    <row r="3" spans="1:9" ht="30" x14ac:dyDescent="0.25">
      <c r="A3" s="106" t="s">
        <v>4</v>
      </c>
      <c r="B3" s="106" t="s">
        <v>265</v>
      </c>
      <c r="C3" s="106" t="s">
        <v>266</v>
      </c>
      <c r="D3" s="107" t="s">
        <v>267</v>
      </c>
      <c r="E3" s="106" t="s">
        <v>35</v>
      </c>
      <c r="F3" s="106" t="s">
        <v>268</v>
      </c>
      <c r="G3" s="106" t="s">
        <v>269</v>
      </c>
      <c r="H3" s="106" t="s">
        <v>270</v>
      </c>
      <c r="I3" s="107" t="s">
        <v>271</v>
      </c>
    </row>
    <row r="4" spans="1:9" x14ac:dyDescent="0.25">
      <c r="A4" s="108">
        <v>1</v>
      </c>
      <c r="B4" s="109" t="s">
        <v>272</v>
      </c>
      <c r="C4" s="109" t="s">
        <v>275</v>
      </c>
      <c r="D4" s="109" t="s">
        <v>276</v>
      </c>
      <c r="E4" s="109" t="s">
        <v>273</v>
      </c>
      <c r="F4" s="109" t="s">
        <v>274</v>
      </c>
      <c r="G4" s="108">
        <v>18</v>
      </c>
      <c r="H4" s="110">
        <v>83985</v>
      </c>
      <c r="I4" s="110">
        <v>7635</v>
      </c>
    </row>
    <row r="5" spans="1:9" x14ac:dyDescent="0.25">
      <c r="A5" s="108">
        <v>1</v>
      </c>
      <c r="B5" s="109" t="s">
        <v>279</v>
      </c>
      <c r="C5" s="109" t="s">
        <v>289</v>
      </c>
      <c r="D5" s="109" t="s">
        <v>290</v>
      </c>
      <c r="E5" s="109" t="s">
        <v>273</v>
      </c>
      <c r="F5" s="109" t="s">
        <v>274</v>
      </c>
      <c r="G5" s="108">
        <v>18</v>
      </c>
      <c r="H5" s="110">
        <v>61200</v>
      </c>
      <c r="I5" s="110">
        <v>7650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Empleados Activ</vt:lpstr>
      <vt:lpstr>Puestos y Salarios </vt:lpstr>
      <vt:lpstr>Subgrupo 18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MMEDINA</cp:lastModifiedBy>
  <cp:lastPrinted>2023-03-14T18:53:02Z</cp:lastPrinted>
  <dcterms:created xsi:type="dcterms:W3CDTF">2019-04-26T17:33:19Z</dcterms:created>
  <dcterms:modified xsi:type="dcterms:W3CDTF">2024-07-30T17:31:51Z</dcterms:modified>
</cp:coreProperties>
</file>