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IP\Desktop\2026\Información Pública 2026\2. Febrero\"/>
    </mc:Choice>
  </mc:AlternateContent>
  <bookViews>
    <workbookView xWindow="15" yWindow="5775" windowWidth="28785" windowHeight="7170" activeTab="2"/>
  </bookViews>
  <sheets>
    <sheet name="EMPLEADOS ACTIVOS" sheetId="3" r:id="rId1"/>
    <sheet name="DIRECTORIO DE EMPLEADOS" sheetId="4" r:id="rId2"/>
    <sheet name="PUESTOS Y SALARIOS" sheetId="18" r:id="rId3"/>
  </sheets>
  <definedNames>
    <definedName name="_xlnm._FilterDatabase" localSheetId="1" hidden="1">'DIRECTORIO DE EMPLEADOS'!$A$12:$I$135</definedName>
    <definedName name="_xlnm._FilterDatabase" localSheetId="0" hidden="1">'EMPLEADOS ACTIVOS'!$A$13:$D$140</definedName>
    <definedName name="_xlnm._FilterDatabase" localSheetId="2" hidden="1">'PUESTOS Y SALARIOS'!$A$13:$N$29</definedName>
  </definedNames>
  <calcPr calcId="152511"/>
</workbook>
</file>

<file path=xl/calcChain.xml><?xml version="1.0" encoding="utf-8"?>
<calcChain xmlns="http://schemas.openxmlformats.org/spreadsheetml/2006/main">
  <c r="K99" i="18" l="1"/>
  <c r="M99" i="18" s="1"/>
  <c r="L98" i="18"/>
  <c r="D98" i="18"/>
  <c r="L90" i="18"/>
  <c r="D90" i="18"/>
  <c r="L63" i="18"/>
  <c r="D63" i="18"/>
  <c r="K63" i="18"/>
  <c r="M63" i="18" s="1"/>
  <c r="L52" i="18"/>
  <c r="G52" i="18"/>
  <c r="K52" i="18" s="1"/>
  <c r="D52" i="18"/>
  <c r="G35" i="18"/>
  <c r="L35" i="18"/>
  <c r="D35" i="18"/>
  <c r="K36" i="18"/>
  <c r="M36" i="18" s="1"/>
  <c r="L93" i="18"/>
  <c r="D93" i="18"/>
  <c r="K137" i="18" l="1"/>
  <c r="M137" i="18" s="1"/>
  <c r="K111" i="18" l="1"/>
  <c r="M56" i="18"/>
  <c r="M100" i="18" l="1"/>
  <c r="M111" i="18"/>
  <c r="K24" i="18"/>
  <c r="M24" i="18" s="1"/>
  <c r="K143" i="18"/>
  <c r="M143" i="18" s="1"/>
  <c r="K142" i="18"/>
  <c r="M142" i="18" s="1"/>
  <c r="K34" i="18"/>
  <c r="M34" i="18" s="1"/>
  <c r="K35" i="18"/>
  <c r="M35" i="18" s="1"/>
  <c r="K37" i="18"/>
  <c r="M37" i="18" s="1"/>
  <c r="K38" i="18"/>
  <c r="M38" i="18" s="1"/>
  <c r="K39" i="18"/>
  <c r="M39" i="18" s="1"/>
  <c r="K40" i="18"/>
  <c r="M40" i="18" s="1"/>
  <c r="K41" i="18"/>
  <c r="M41" i="18" s="1"/>
  <c r="K42" i="18"/>
  <c r="M42" i="18" s="1"/>
  <c r="K43" i="18"/>
  <c r="M43" i="18" s="1"/>
  <c r="K44" i="18"/>
  <c r="M44" i="18" s="1"/>
  <c r="K45" i="18"/>
  <c r="M45" i="18" s="1"/>
  <c r="K46" i="18"/>
  <c r="M46" i="18" s="1"/>
  <c r="K47" i="18"/>
  <c r="M47" i="18" s="1"/>
  <c r="K48" i="18"/>
  <c r="M48" i="18" s="1"/>
  <c r="K49" i="18"/>
  <c r="M49" i="18" s="1"/>
  <c r="K50" i="18"/>
  <c r="M50" i="18" s="1"/>
  <c r="K51" i="18"/>
  <c r="M51" i="18" s="1"/>
  <c r="M52" i="18"/>
  <c r="K53" i="18"/>
  <c r="M53" i="18" s="1"/>
  <c r="K54" i="18"/>
  <c r="M54" i="18" s="1"/>
  <c r="K55" i="18"/>
  <c r="M55" i="18" s="1"/>
  <c r="K57" i="18"/>
  <c r="M57" i="18" s="1"/>
  <c r="K58" i="18"/>
  <c r="M58" i="18" s="1"/>
  <c r="K59" i="18"/>
  <c r="M59" i="18" s="1"/>
  <c r="K60" i="18"/>
  <c r="M60" i="18" s="1"/>
  <c r="K61" i="18"/>
  <c r="M61" i="18" s="1"/>
  <c r="K62" i="18"/>
  <c r="M62" i="18" s="1"/>
  <c r="K64" i="18"/>
  <c r="M64" i="18" s="1"/>
  <c r="K65" i="18"/>
  <c r="M65" i="18" s="1"/>
  <c r="K66" i="18"/>
  <c r="M66" i="18" s="1"/>
  <c r="K67" i="18"/>
  <c r="M67" i="18" s="1"/>
  <c r="K68" i="18"/>
  <c r="M68" i="18" s="1"/>
  <c r="K69" i="18"/>
  <c r="M69" i="18" s="1"/>
  <c r="K70" i="18"/>
  <c r="M70" i="18" s="1"/>
  <c r="K71" i="18"/>
  <c r="M71" i="18" s="1"/>
  <c r="K72" i="18"/>
  <c r="M72" i="18" s="1"/>
  <c r="K73" i="18"/>
  <c r="M73" i="18" s="1"/>
  <c r="K74" i="18"/>
  <c r="M74" i="18" s="1"/>
  <c r="K75" i="18"/>
  <c r="M75" i="18" s="1"/>
  <c r="K76" i="18"/>
  <c r="M76" i="18" s="1"/>
  <c r="K77" i="18"/>
  <c r="M77" i="18" s="1"/>
  <c r="K78" i="18"/>
  <c r="M78" i="18" s="1"/>
  <c r="K79" i="18"/>
  <c r="M79" i="18" s="1"/>
  <c r="K80" i="18"/>
  <c r="M80" i="18" s="1"/>
  <c r="K81" i="18"/>
  <c r="M81" i="18" s="1"/>
  <c r="K82" i="18"/>
  <c r="M82" i="18" s="1"/>
  <c r="K83" i="18"/>
  <c r="M83" i="18" s="1"/>
  <c r="K84" i="18"/>
  <c r="M84" i="18" s="1"/>
  <c r="K85" i="18"/>
  <c r="M85" i="18" s="1"/>
  <c r="K86" i="18"/>
  <c r="M86" i="18" s="1"/>
  <c r="K87" i="18"/>
  <c r="M87" i="18" s="1"/>
  <c r="K88" i="18"/>
  <c r="M88" i="18" s="1"/>
  <c r="K89" i="18"/>
  <c r="M89" i="18" s="1"/>
  <c r="K90" i="18"/>
  <c r="M90" i="18" s="1"/>
  <c r="K91" i="18"/>
  <c r="M91" i="18" s="1"/>
  <c r="K92" i="18"/>
  <c r="M92" i="18" s="1"/>
  <c r="K93" i="18"/>
  <c r="M93" i="18" s="1"/>
  <c r="K94" i="18"/>
  <c r="M94" i="18" s="1"/>
  <c r="K95" i="18"/>
  <c r="M95" i="18" s="1"/>
  <c r="K96" i="18"/>
  <c r="M96" i="18" s="1"/>
  <c r="K97" i="18"/>
  <c r="M97" i="18" s="1"/>
  <c r="K98" i="18"/>
  <c r="M98" i="18" s="1"/>
  <c r="K101" i="18"/>
  <c r="M101" i="18" s="1"/>
  <c r="K102" i="18"/>
  <c r="M102" i="18" s="1"/>
  <c r="K103" i="18"/>
  <c r="M103" i="18" s="1"/>
  <c r="K104" i="18"/>
  <c r="M104" i="18" s="1"/>
  <c r="K105" i="18"/>
  <c r="M105" i="18" s="1"/>
  <c r="K106" i="18"/>
  <c r="M106" i="18" s="1"/>
  <c r="K107" i="18"/>
  <c r="M107" i="18" s="1"/>
  <c r="K108" i="18"/>
  <c r="M108" i="18" s="1"/>
  <c r="K109" i="18"/>
  <c r="M109" i="18" s="1"/>
  <c r="K110" i="18"/>
  <c r="M110" i="18" s="1"/>
  <c r="K112" i="18"/>
  <c r="M112" i="18" s="1"/>
  <c r="K113" i="18"/>
  <c r="M113" i="18" s="1"/>
  <c r="K114" i="18"/>
  <c r="M114" i="18" s="1"/>
  <c r="K115" i="18"/>
  <c r="M115" i="18" s="1"/>
  <c r="K116" i="18"/>
  <c r="M116" i="18" s="1"/>
  <c r="K117" i="18"/>
  <c r="M117" i="18" s="1"/>
  <c r="K118" i="18"/>
  <c r="M118" i="18" s="1"/>
  <c r="K119" i="18"/>
  <c r="M119" i="18" s="1"/>
  <c r="K120" i="18"/>
  <c r="M120" i="18" s="1"/>
  <c r="K121" i="18"/>
  <c r="M121" i="18" s="1"/>
  <c r="K122" i="18"/>
  <c r="M122" i="18" s="1"/>
  <c r="K123" i="18"/>
  <c r="M123" i="18" s="1"/>
  <c r="K124" i="18"/>
  <c r="M124" i="18" s="1"/>
  <c r="K125" i="18"/>
  <c r="M125" i="18" s="1"/>
  <c r="K126" i="18"/>
  <c r="M126" i="18" s="1"/>
  <c r="K127" i="18"/>
  <c r="M127" i="18" s="1"/>
  <c r="K128" i="18"/>
  <c r="M128" i="18" s="1"/>
  <c r="K129" i="18"/>
  <c r="M129" i="18" s="1"/>
  <c r="K130" i="18"/>
  <c r="M130" i="18" s="1"/>
  <c r="K131" i="18"/>
  <c r="M131" i="18" s="1"/>
  <c r="K132" i="18"/>
  <c r="M132" i="18" s="1"/>
  <c r="K133" i="18"/>
  <c r="M133" i="18" s="1"/>
  <c r="K134" i="18"/>
  <c r="M134" i="18" s="1"/>
  <c r="K135" i="18"/>
  <c r="M135" i="18" s="1"/>
  <c r="K136" i="18"/>
  <c r="M136" i="18" s="1"/>
  <c r="K138" i="18"/>
  <c r="M138" i="18" s="1"/>
  <c r="K33" i="18"/>
  <c r="M33" i="18" s="1"/>
  <c r="K15" i="18"/>
  <c r="M15" i="18" s="1"/>
  <c r="K16" i="18"/>
  <c r="M16" i="18" s="1"/>
  <c r="K17" i="18"/>
  <c r="M17" i="18" s="1"/>
  <c r="K18" i="18"/>
  <c r="M18" i="18" s="1"/>
  <c r="K19" i="18"/>
  <c r="M19" i="18" s="1"/>
  <c r="K20" i="18"/>
  <c r="M20" i="18" s="1"/>
  <c r="K21" i="18"/>
  <c r="M21" i="18" s="1"/>
  <c r="K22" i="18"/>
  <c r="M22" i="18" s="1"/>
  <c r="K23" i="18"/>
  <c r="M23" i="18" s="1"/>
  <c r="K25" i="18"/>
  <c r="M25" i="18" s="1"/>
  <c r="K26" i="18"/>
  <c r="M26" i="18" s="1"/>
  <c r="K27" i="18"/>
  <c r="M27" i="18" s="1"/>
  <c r="K28" i="18"/>
  <c r="M28" i="18" s="1"/>
  <c r="K29" i="18"/>
  <c r="M29" i="18" s="1"/>
  <c r="K14" i="18"/>
  <c r="M14" i="18" s="1"/>
</calcChain>
</file>

<file path=xl/sharedStrings.xml><?xml version="1.0" encoding="utf-8"?>
<sst xmlns="http://schemas.openxmlformats.org/spreadsheetml/2006/main" count="1458" uniqueCount="379">
  <si>
    <t>NOMBRE DEL EMPLEADO</t>
  </si>
  <si>
    <t>RENGLON</t>
  </si>
  <si>
    <t>No.</t>
  </si>
  <si>
    <t>022</t>
  </si>
  <si>
    <t>021</t>
  </si>
  <si>
    <t>011</t>
  </si>
  <si>
    <t>SUELDO BASE RENGLÓN 011</t>
  </si>
  <si>
    <t>NO.</t>
  </si>
  <si>
    <t>SUELDO BASE RENGLON 021</t>
  </si>
  <si>
    <t>VACANTE</t>
  </si>
  <si>
    <t>DEPENDENCIA</t>
  </si>
  <si>
    <t>DIRECCION DE SEDE</t>
  </si>
  <si>
    <t>TELEFONO DIRECTO</t>
  </si>
  <si>
    <t>EXTENSIÓN</t>
  </si>
  <si>
    <t>pmendez@conadi.gob.gt</t>
  </si>
  <si>
    <t>rgarcia@conadi.gob.gt</t>
  </si>
  <si>
    <t>jestrada@conadi.gob.gt</t>
  </si>
  <si>
    <t>jpesteban@conadi.gob.gt</t>
  </si>
  <si>
    <t>faguilar@conadi.gob.gt</t>
  </si>
  <si>
    <t>omonzon@conadi.gob.gt</t>
  </si>
  <si>
    <t>mcabnal@conadi.gob.gt</t>
  </si>
  <si>
    <t>ftunche@conadi.gob.gt</t>
  </si>
  <si>
    <t>sgranados@conadi.gob.gt</t>
  </si>
  <si>
    <t>wguamuch@conadi.gob.gt</t>
  </si>
  <si>
    <t>mmoscoso@conadi.gob.gt</t>
  </si>
  <si>
    <t>TATIANA MICHEL MORALES ORDOÑEZ</t>
  </si>
  <si>
    <t>PAULA CLARIZA ANGULO MENDEZ</t>
  </si>
  <si>
    <t>ROCIO ESMERALDA GARCIA MUÑOZ</t>
  </si>
  <si>
    <t>VICTOR PEREZ CRUZ</t>
  </si>
  <si>
    <t>SANDRA CAROLINA VANEGAS</t>
  </si>
  <si>
    <t>BERTA ANTONIETA BUSTAMANTE MENDIZABAL</t>
  </si>
  <si>
    <t>OSCAR LEONEL MONZÓN GUZMÁN</t>
  </si>
  <si>
    <t xml:space="preserve">DAVID EDUARDO BARRIENTOS CALLEJAS </t>
  </si>
  <si>
    <t>MILDA MARILI MOSCOSO OSORIO</t>
  </si>
  <si>
    <t>CARLOS ENRIQUE AGREDA PALMA</t>
  </si>
  <si>
    <t>GILDA LIZETH ZUÑIGA</t>
  </si>
  <si>
    <t>TREACY MARYNEZ ZEPEDA GALINDO</t>
  </si>
  <si>
    <t>BYRON ENRIQUE VILLANUEVA GONZALEZ</t>
  </si>
  <si>
    <t>MANUEL ESTUARDO VELASQUEZ VICENTE</t>
  </si>
  <si>
    <t>SILVIA CONSUELO ALAY CARRILLO</t>
  </si>
  <si>
    <t>MARIA PEREZ CHAY</t>
  </si>
  <si>
    <t>SUSANA RUBIDIA CAMPOS SICAN</t>
  </si>
  <si>
    <t>ROEL ONELIO ACEITUNO RAMIREZ</t>
  </si>
  <si>
    <t>LEYDY AZUCENA DEL ROSARIO GONZALEZ MUÑOZ</t>
  </si>
  <si>
    <t>JUAN PABLO ARREOLA ROSALES</t>
  </si>
  <si>
    <t>FRANCISCA JOVANA AGUILAR ARIAS</t>
  </si>
  <si>
    <t>SANTIAGO JAVIER VICENTE POROJ</t>
  </si>
  <si>
    <t>MARIO ESTUARDO CABNAL</t>
  </si>
  <si>
    <t>FRANCISCO TUNCHE TOSCANO</t>
  </si>
  <si>
    <t>GRECIA STEPHANNIA ESTRADA CASTILLO</t>
  </si>
  <si>
    <t>TOTAL SUELDO DEVENGADO</t>
  </si>
  <si>
    <t>KAREN ESTHEFANY OSORIO RAMIREZ</t>
  </si>
  <si>
    <t>TELEFONO OFICINA</t>
  </si>
  <si>
    <t>CORREO ELECTRONICO INSTITUCIONAL</t>
  </si>
  <si>
    <t>direcciongeneral@conadi.gob.gt</t>
  </si>
  <si>
    <t>direcciontecnica@conadi.gob.gt</t>
  </si>
  <si>
    <t>incidenciatec02@conadi.gob.gt</t>
  </si>
  <si>
    <t>NO APLICA</t>
  </si>
  <si>
    <t>guardian03@conadi.gob.gt</t>
  </si>
  <si>
    <t>auditoriainterna@conadi.gob.gt</t>
  </si>
  <si>
    <t>asesoriajuridica@conadi.gob.gt</t>
  </si>
  <si>
    <t xml:space="preserve">DIRECTORIO DE EMPLEADOS Y SERVIDORES PÚBLICOS </t>
  </si>
  <si>
    <t>dbarrientos@conadi.gob.gt</t>
  </si>
  <si>
    <t>kosorio@conadi.gob.gt</t>
  </si>
  <si>
    <t>MANUEL EUSEBIO NORATO GUTIERREZ</t>
  </si>
  <si>
    <t xml:space="preserve">JORGE AUGUSTO CRUZ MARTINEZ </t>
  </si>
  <si>
    <t>incidenciatec01@conadi.gob.gt</t>
  </si>
  <si>
    <t>tecnicojusticia@conadi.gob.gt</t>
  </si>
  <si>
    <t>jefaturapromotores@conadi.gob.gt</t>
  </si>
  <si>
    <t>LORENA ANABELLA MORALES QUIROA</t>
  </si>
  <si>
    <t>GLORIA AMPARO GUZMAN RODRIGUEZ</t>
  </si>
  <si>
    <t>ERICK ROBERTO BORJA CRUZ</t>
  </si>
  <si>
    <t>LISTADO DE PLAZAS Y SALARIOS POR RENGLÓN</t>
  </si>
  <si>
    <t>auxiliarcontable@conadi.gob.gt</t>
  </si>
  <si>
    <t>gestrada@conadi.gob.gt</t>
  </si>
  <si>
    <t>gestionycooperacion@conadi.gob.gt</t>
  </si>
  <si>
    <t>GLORIA MARIBEL CHIROY MORALES</t>
  </si>
  <si>
    <t>GABRIEL ENRIQUE IXTACUY YAC</t>
  </si>
  <si>
    <t xml:space="preserve">ANITA MARIELA FERNANDEZ AGUILAR </t>
  </si>
  <si>
    <t>ELSA BEATRIZ ORANTES CACHUPE</t>
  </si>
  <si>
    <t>DIANA PAOLA GONZALEZ PIEDRASANTA</t>
  </si>
  <si>
    <t>SIMKHAT MIJANGOS ESCOBAR</t>
  </si>
  <si>
    <t>nominas@conadi.gob.gt</t>
  </si>
  <si>
    <t>RICARDO AUGUSTO ECHEVERRIA</t>
  </si>
  <si>
    <t>tecnicoplanificacion@conadi.gob.gt</t>
  </si>
  <si>
    <t>almacen@conadi.gob.gt</t>
  </si>
  <si>
    <t>contador.general@conadi.gob.gt</t>
  </si>
  <si>
    <t>tecnicounilensegua@conadi.gob.gt</t>
  </si>
  <si>
    <t>ANA MARÍA CABRERA ÁLVAREZ</t>
  </si>
  <si>
    <t xml:space="preserve">JESSIKA LISETTE CHAVEZ MONTOYA </t>
  </si>
  <si>
    <t>VÍCTOR ARNOLDO CASTAÑEDA MUÑOZ</t>
  </si>
  <si>
    <t>UVALDO RANFERY JUAREZ MARROQUIN</t>
  </si>
  <si>
    <t>LILIAN ELIZABETH RODRIGUEZ LOPEZ</t>
  </si>
  <si>
    <t>EDGAR ARMANDO MORALES DE LEON</t>
  </si>
  <si>
    <t>JAQUELINNE CELESTE VIVAS MARTINEZ</t>
  </si>
  <si>
    <t>RUSMEN DANIEL ALEJANDRO MALDONADO FUENTES</t>
  </si>
  <si>
    <t>tecnicoauditoriainterna02@conadi.gob.gt</t>
  </si>
  <si>
    <t>MARTHA GLORIA XOQUIC POZ</t>
  </si>
  <si>
    <t>BETZABETH MARISLEYSIS YAJAIRA RECINOS PIO</t>
  </si>
  <si>
    <t>MELANIE ALEXA PINEDA ALBIZUREZ</t>
  </si>
  <si>
    <t>JORGE LEONEL BORRAYO HERNANDEZ</t>
  </si>
  <si>
    <t>asisdirgeneral@conadi.gob.gt</t>
  </si>
  <si>
    <t>subsectorestec@conadi.gob.gt</t>
  </si>
  <si>
    <t>jefaturajusticia@conadi.gob.gt</t>
  </si>
  <si>
    <t>secretariajusticia@conadi.gob.gt</t>
  </si>
  <si>
    <t>comprasjefatura@conadi.gob.gt</t>
  </si>
  <si>
    <t>asispcuidadana@conadi.gob.gt</t>
  </si>
  <si>
    <t>cagreda@conadi.gob.gt</t>
  </si>
  <si>
    <t>dgrafico@conadi.gob.gt</t>
  </si>
  <si>
    <t>secretariaincidencia@conadi.gob.gt</t>
  </si>
  <si>
    <t>tecnicocompras2@conadi.gob.gt</t>
  </si>
  <si>
    <t>tecnicocompras1@conadi.gob.gt</t>
  </si>
  <si>
    <t>DIANA FABIOLA FLORES OROZCO DE MEDINA</t>
  </si>
  <si>
    <t>asistenteadmin@conadi.gob.gt</t>
  </si>
  <si>
    <t>unilensegua@conadi.gob.gt</t>
  </si>
  <si>
    <t>LUCY IVONNE HERRERA GARCÍA DE PERDOMO</t>
  </si>
  <si>
    <t>ANA LIGIA TOVAR LUARCA</t>
  </si>
  <si>
    <t>subdirecciontecnica@conadi.gob.gt</t>
  </si>
  <si>
    <t>jefaturaincidencia@conadi.gob.gt</t>
  </si>
  <si>
    <t>costos@conadi.gob.gt</t>
  </si>
  <si>
    <t>LUIS ALEJANDRO MENDOZA FIGUEROA</t>
  </si>
  <si>
    <t>ROCIO DEL PILAR ALVAREZ ROSALES</t>
  </si>
  <si>
    <t>PUESTO FUNCIONAL</t>
  </si>
  <si>
    <t>EVELYN VIVIANA CHAVEZ FUENTES</t>
  </si>
  <si>
    <t>ARIEL IVAN DE JESUS SALAZAR CUTZAL</t>
  </si>
  <si>
    <t>WILLIAM ALEXANDER ZAPETA OSORIO</t>
  </si>
  <si>
    <t>SERGIO MANOLO PINEDA CASTELLANOS</t>
  </si>
  <si>
    <t>asistenterrhh@conadi.gob.gt</t>
  </si>
  <si>
    <t>GERBER DALAY MOLINA</t>
  </si>
  <si>
    <t>SONIA MILAGROS SEIJAS BAUTISTA</t>
  </si>
  <si>
    <t>asistentefinanciero@conadi.gob.gt</t>
  </si>
  <si>
    <t>HECTOR OSWALDO SOSA ORTIZ</t>
  </si>
  <si>
    <t>ANAYTE DEL ROSARIO CURUCHICH SIMON</t>
  </si>
  <si>
    <t>LOURDES ALBERTINA DIAZ CLAVERIA</t>
  </si>
  <si>
    <t>MAITÉ ALEJANDRA AVILA JUÁREZ</t>
  </si>
  <si>
    <t>MARÍA DE LOS ANGELES ZAVALA BONILLA</t>
  </si>
  <si>
    <t>PABLO MANUEL ANDRADE JACOBO</t>
  </si>
  <si>
    <t>formacionrrhh@conadi.gob.gt</t>
  </si>
  <si>
    <t>RENGLÓN</t>
  </si>
  <si>
    <t>VICTORIA ARYLI DE LEÓN ESCOBAR</t>
  </si>
  <si>
    <t>DIRECCIÓN FINANCIERA</t>
  </si>
  <si>
    <t>DIRECCIÓN ADMINISTRATIVA</t>
  </si>
  <si>
    <t>DIRECCIÓN TÉCNICA</t>
  </si>
  <si>
    <t>SERGIO GIOVANNI LOPEZ LOPEZ</t>
  </si>
  <si>
    <t>RONALD DANIEL GALINDO ESCOBAR</t>
  </si>
  <si>
    <t>DULCE ESMERALDA ZÚÑIGA ESTRADA</t>
  </si>
  <si>
    <t>DULCE MARÍA DE LEÓN GARCÍA</t>
  </si>
  <si>
    <t>MARÍA LUCRECIA MONTEROS CUX</t>
  </si>
  <si>
    <t>JORGE MARIO LOARCA GARCÍA</t>
  </si>
  <si>
    <t>DAMARIS ESMERALDA MURALLES OSCAL</t>
  </si>
  <si>
    <t>secretariasubsectores@conadi,gob,gt</t>
  </si>
  <si>
    <t>tecnicocompras3@conadi.gob.gt</t>
  </si>
  <si>
    <t>tecnicomonitoreo@conadi.gob.gt</t>
  </si>
  <si>
    <t xml:space="preserve">JOSÉ ANTONIO ESTRADA FRANCO </t>
  </si>
  <si>
    <t>JUNIOR JOSUE ALCÁ TORRES</t>
  </si>
  <si>
    <t>SANDRA NOEMÍ CASTELLANOS OTZOY</t>
  </si>
  <si>
    <t>RAMÓN ALFREDO ESPINOZA PEÑATE</t>
  </si>
  <si>
    <t>ELISEO EVELIO REINA ARAGÓN</t>
  </si>
  <si>
    <t>ANA ELIDA YUMÁN BARRIOS</t>
  </si>
  <si>
    <t>AUGUSTO NAPOLEÓN MARTÍNEZ MÉNDEZ</t>
  </si>
  <si>
    <t>ELSA GUADALUPE PÉREZ JIMENEZ</t>
  </si>
  <si>
    <t>-</t>
  </si>
  <si>
    <t>informatica@conadi.gob.gt</t>
  </si>
  <si>
    <t>BONIFICACIÓN DECRETO 37-2001         RENGLÓN 015</t>
  </si>
  <si>
    <t>GIOVANNI ALFREDO VÁSQUEZ MEJÍA</t>
  </si>
  <si>
    <t>LUIS DANIEL ALEXANDER MOLINA CASTAÑAZA</t>
  </si>
  <si>
    <t>MARÍA SOLEDAD SOCH DE LEÓN</t>
  </si>
  <si>
    <t>FREDY JOEL GONZALEZ MONTENEGRO</t>
  </si>
  <si>
    <t>SONIA MARIBEL HERRERA CHÁVEZ</t>
  </si>
  <si>
    <t>HECTOR ALEJANDRO BARRIENTOS VILLAGRÁN</t>
  </si>
  <si>
    <t>subdirecciongeneral@conadi.gob.gt</t>
  </si>
  <si>
    <t>CATHERINE FABIOLA VASQUEZ HERNÁNDEZ</t>
  </si>
  <si>
    <t>JUÁN PEDRO ESTEBAN MATEO</t>
  </si>
  <si>
    <t>INGRID JULISSA DE LA PAZ OLIVAREZ</t>
  </si>
  <si>
    <t>SANDRA LETICIA GRANADOS FURLAN DE RAMÍREZ</t>
  </si>
  <si>
    <t>WUILIAN VALENTÍN GUAMUCH TACATIC</t>
  </si>
  <si>
    <t>SILVIA CRISTINA LOPEZ CAPIR DE LÓPEZ</t>
  </si>
  <si>
    <t>ADRIANA LUDMILA ALVARADO ESPAÑA DE LÓPEZ</t>
  </si>
  <si>
    <t>KEHILLY IZABEL ARAGON ZEPEDA DE CERVANTES</t>
  </si>
  <si>
    <t>KARINA MARIBEL ALVARADO MORENO DE DEL VALLE</t>
  </si>
  <si>
    <t>DIRECTOR GENERAL</t>
  </si>
  <si>
    <t>ASISTENTE ADMINISTRATIVO DE JUNTA DIRECTIVA</t>
  </si>
  <si>
    <t>DIRECTOR DE AUDITORÍA INTERNA</t>
  </si>
  <si>
    <t>TÉCNICO DE FORTALECIMIENTO Y FOMENTO DE LA PARTICIPACIÓN CIUDADANA</t>
  </si>
  <si>
    <t>GUARDIÁN</t>
  </si>
  <si>
    <t>DIRECTOR FINANCIERO</t>
  </si>
  <si>
    <t>CONTADOR GENERAL</t>
  </si>
  <si>
    <t>TÉCNICO DE NÓMINA</t>
  </si>
  <si>
    <t>TÉCNICO DE INVENTARIO</t>
  </si>
  <si>
    <t>TÉCNICO DE ALMACÉN</t>
  </si>
  <si>
    <t>ASISTENTE ADMINISTRATIVO DE DIRECCIÓN GENERAL</t>
  </si>
  <si>
    <t>ASISTENTE DE DIRECCIÓN FINANCIERA</t>
  </si>
  <si>
    <t>OPERATIVO DE CENTRO DE COPIADO</t>
  </si>
  <si>
    <t>OPERATIVO DE SERVICIOS GENERALES</t>
  </si>
  <si>
    <t>ARTÍCULO 10. INFORMACIÓN PÚBLICA DE OFICIO. EMPLEADOS Y SERVIDORES PÚBLICOS RENGLÓN 011</t>
  </si>
  <si>
    <t>ARTÍCULO 10. INFORMACIÓN PÚBLICA DE OFICIO. EMPLEADOS Y SERVIDORES PÚBLICOS RENGLÓN 022</t>
  </si>
  <si>
    <t>SUBDIRECTOR GENERAL</t>
  </si>
  <si>
    <t>ASISTENTE ADMINISTRATIVO DE SUBDIRECCIÓN GENERAL</t>
  </si>
  <si>
    <t xml:space="preserve">ENCARGADO DE GESTIÓN Y COOPERACIÓN </t>
  </si>
  <si>
    <t>DIRECTOR DE ASESORÍA JURÍDICA</t>
  </si>
  <si>
    <t>ASESOR JURÍDICO</t>
  </si>
  <si>
    <t>TÉCNICO JURÍDICO</t>
  </si>
  <si>
    <t>DIRECTOR DE RECURSOS HUMANOS</t>
  </si>
  <si>
    <t>PROFESIONAL DE FORMACIÓN DEL RECURSO HUMANO</t>
  </si>
  <si>
    <t xml:space="preserve">ASISTENTE DE DIRECCIÓN DE RECURSOS HUMANOS </t>
  </si>
  <si>
    <t xml:space="preserve">DIRECTORA DE PLANIFICACIÓN </t>
  </si>
  <si>
    <t>JEFE DE PLANIFICACIÓN E INVESTIGACIÓN ESTADÍSTICA</t>
  </si>
  <si>
    <t>TÉCNICO DE PLANIFICACIÓN</t>
  </si>
  <si>
    <t>TÉCNICO DE MONITOREO Y EVALUACIÓN</t>
  </si>
  <si>
    <t>TECNICO DE ANÁLISIS Y DATOS ESTADÍSTICOS</t>
  </si>
  <si>
    <t>TÉCNICO DE ANÁLISIS Y DATOS ESTADÍSTICOS</t>
  </si>
  <si>
    <t>DIRECTOR ADMINISTRATIVO</t>
  </si>
  <si>
    <t xml:space="preserve">ASISTENTE DE LA DIRECCIÓN ADMINISTRATIVA </t>
  </si>
  <si>
    <t>ENCARGADO ADMINISTRATIVO</t>
  </si>
  <si>
    <t>ENCARGADO TÉCNICO EN SERVICIOS GENERALES</t>
  </si>
  <si>
    <t>TÉCNICO DE INFORMÁTICA</t>
  </si>
  <si>
    <t>TÉCNICO DE ARCHIVO</t>
  </si>
  <si>
    <t>PILOTO</t>
  </si>
  <si>
    <t>RECEPCIONISTA</t>
  </si>
  <si>
    <t>MENSAJERO</t>
  </si>
  <si>
    <t>JEFE DEL DEPARTAMENTO DE COMPRAS</t>
  </si>
  <si>
    <t>TÉCNICO DE COMPRAS</t>
  </si>
  <si>
    <t>JEFE DE LA UNIDAD DE COMUNICACIÓN  Y RELACIONES PÚBLICAS</t>
  </si>
  <si>
    <t>TÉCNICO DE DISEÑO GRÁFICO</t>
  </si>
  <si>
    <t>TÉCNICO  DE COMUNICACIÓN Y PRENSA</t>
  </si>
  <si>
    <t>TÉCNICO DE ACCESO A LA INFORMACIÓN PÚBLICA</t>
  </si>
  <si>
    <t>TÉCNICO DE AUDITORÍA INTERNA</t>
  </si>
  <si>
    <t>TÉCNICO DE PRESUPUESTO</t>
  </si>
  <si>
    <t>TESORERO</t>
  </si>
  <si>
    <t>TÉCNICO DE TESORERÍA</t>
  </si>
  <si>
    <t xml:space="preserve">TÉCNICO DE CENTRO DE COSTO </t>
  </si>
  <si>
    <t>TÉCNICO DE CONTABILIDAD</t>
  </si>
  <si>
    <t xml:space="preserve">DIRECTOR TÉCNICO </t>
  </si>
  <si>
    <t>SUBDIRECTOR TÉCNICO</t>
  </si>
  <si>
    <t>ASISTENTE DE DIRECCIÓN TÉCNICA</t>
  </si>
  <si>
    <t>JEFE DEL DEPARTAMENTO DE SUBSECTORES</t>
  </si>
  <si>
    <t>TÉCNICO DE SUBSECTORES</t>
  </si>
  <si>
    <t>SECRETARIA DEL DEPARTAMENTO DE SUBSECTORES</t>
  </si>
  <si>
    <t>JEFE DEL DEPARTAMENTO DE PROMOCIÓN DE ACCESO A LOS DERECHOS DE LAS PERSONAS CON DISCAPACIDAD</t>
  </si>
  <si>
    <t xml:space="preserve">TÉCNICO DE PROMOCIÓN DE ACCESO A LOS DERECHOS DE LAS PERSONAS CON DISCAPACIDAD </t>
  </si>
  <si>
    <t>TÉCNICO DE PROMOCIÓN DE ACCESO A LOS DERECHOS DE LAS PERSONAS CON DISCAPACIDAD</t>
  </si>
  <si>
    <t>ENCARGADO DE LA UNIDAD DE LENGUA DE SEÑAS</t>
  </si>
  <si>
    <t>TÉCNICO DE LENGUA DE SEÑAS</t>
  </si>
  <si>
    <t xml:space="preserve">JEFE DEL DEPARTAMENTO DE FORTALECIMIENTO Y FOMENTO DE LA PARTICIPACIÓN CIUDADANA </t>
  </si>
  <si>
    <t>SECRETARIA DEL DEPARTAMENTO DE FORTALECIMIENTO Y FOMENTO DE LA PARTICIPACIÓN CIUDADANA</t>
  </si>
  <si>
    <t>JEFE DEL DEPARTAMENTO DE INCIDENCIA POLÍTICA E INSTITUCIONAL</t>
  </si>
  <si>
    <t>TÉCNICO DE INCIDENCIA POLÍTICA E INSTITUCIONAL</t>
  </si>
  <si>
    <t>SECRETARIA DEL DEPARTAMENTO DE INCIDENCIA POLÍTICA E INSTITUCIONAL</t>
  </si>
  <si>
    <t>JEFE DEL DEPARTAMENTO DE SERVICIO NACIONAL DE DISCAPACIDAD</t>
  </si>
  <si>
    <t>COORDINADOR REGIONAL</t>
  </si>
  <si>
    <t>SECRETARIA DEL DEPARTAMENTO DE SERVICIO NACIONAL DE DISCAPACIDAD</t>
  </si>
  <si>
    <t>DELEGADO DEPARTAMENTAL (SANTA ROSA)</t>
  </si>
  <si>
    <t>DELEGADO DEPARTAMENTAL (CHIMALTENANGO)</t>
  </si>
  <si>
    <t>DELEGADO DEPARTAMENTAL (SOLOLÁ)</t>
  </si>
  <si>
    <t>DELEGADO DEPARTAMENTAL (ALTA VERAPAZ)</t>
  </si>
  <si>
    <t>DELEGADO DEPARTAMENTAL (BAJA VERAPAZ)</t>
  </si>
  <si>
    <t>DELEGADO DEPARTAMENTAL (ZACAPA)</t>
  </si>
  <si>
    <t>DELEGADO DEPARTAMENTAL (CHIQUIMULA)</t>
  </si>
  <si>
    <t>DELEGADO DEPARTAMENTAL (JUTIAPA)</t>
  </si>
  <si>
    <t>DELEGADO DEPARTAMENTAL (RETALHULEU)</t>
  </si>
  <si>
    <t>DELEGADO DEPARTAMENTAL (EL PROGRESO)</t>
  </si>
  <si>
    <t>DELEGADO DEPARTAMENTAL (GUATEMALA)</t>
  </si>
  <si>
    <t>DELEGADO DEPARTAMENTAL (TOTONICAPÁN)</t>
  </si>
  <si>
    <t>DELEGADO DEPARTAMENTAL (QUETZALTENANGO)</t>
  </si>
  <si>
    <t>DELEGADO DEPARTAMENTAL (PETÉN)</t>
  </si>
  <si>
    <t>DELEGADO DEPARTAMENTAL (SAN MARCOS)</t>
  </si>
  <si>
    <t>DELEGADO DEPARTAMENTAL (QUICHÉ)</t>
  </si>
  <si>
    <t>DELEGADO TÉCNICO DEPARTAMENTAL (SACATEPÉQUEZ)</t>
  </si>
  <si>
    <t>DELEGADO TÉCNICO DEPARTAMENTAL</t>
  </si>
  <si>
    <t>DELEGADO TÉCNICO DEPARTAMENTAL (ESCUINTLA)</t>
  </si>
  <si>
    <t>DELEGADO TÉCNICO DEPARTAMENTAL (HUEHUETENANGO)</t>
  </si>
  <si>
    <t>DELEGADO TÉCNICO DEPARTAMENTAL (SUCHITEPÉQUEZ)</t>
  </si>
  <si>
    <t>DELEGADO TÉCNICO DEPARTAMENTAL (JALAPA)</t>
  </si>
  <si>
    <t>DELEGADO TÉCNICO DEPARTAMENTAL (IZABAL)</t>
  </si>
  <si>
    <t>ENCARGADO DE LA UNIDAD DE INTERSECCIONALIDAD</t>
  </si>
  <si>
    <t>ASISTENTE SUPERNUMERARIO</t>
  </si>
  <si>
    <t>TÉCNICO I SUPERNUMERARIO</t>
  </si>
  <si>
    <t>SECRETARIA DEL DEPARTAMENTO DE PROMOCIÓN DE ACCESO A LOS DERECHOS DE LAS PERSONAS CON DISCAPACIDAD</t>
  </si>
  <si>
    <r>
      <rPr>
        <b/>
        <sz val="12"/>
        <color theme="1"/>
        <rFont val="Times New Roman"/>
        <family val="1"/>
      </rPr>
      <t xml:space="preserve">ENTIDAD: </t>
    </r>
    <r>
      <rPr>
        <sz val="12"/>
        <color theme="1"/>
        <rFont val="Times New Roman"/>
        <family val="1"/>
      </rPr>
      <t>CONSEJO NACIONAL PARA LA ATENCIÓN DE LAS PERSONAS CON DISCAPACIDAD</t>
    </r>
    <r>
      <rPr>
        <b/>
        <sz val="12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>–CONADI-</t>
    </r>
  </si>
  <si>
    <r>
      <rPr>
        <b/>
        <sz val="12"/>
        <color theme="1"/>
        <rFont val="Times New Roman"/>
        <family val="1"/>
      </rPr>
      <t xml:space="preserve">DIRECCIÓN: </t>
    </r>
    <r>
      <rPr>
        <sz val="12"/>
        <color theme="1"/>
        <rFont val="Times New Roman"/>
        <family val="1"/>
      </rPr>
      <t>1A AVENIDA 4-18 y 4-19, ZONA 1, GUATEMALA, CIUDAD</t>
    </r>
  </si>
  <si>
    <r>
      <rPr>
        <b/>
        <sz val="12"/>
        <color theme="1"/>
        <rFont val="Times New Roman"/>
        <family val="1"/>
      </rPr>
      <t xml:space="preserve">HORARIO DE ATENCIÓN: </t>
    </r>
    <r>
      <rPr>
        <sz val="12"/>
        <color theme="1"/>
        <rFont val="Times New Roman"/>
        <family val="1"/>
      </rPr>
      <t>LUNES A VIERNES DE 08:00 A 16:30 HORAS.</t>
    </r>
  </si>
  <si>
    <r>
      <rPr>
        <b/>
        <sz val="12"/>
        <color theme="1"/>
        <rFont val="Times New Roman"/>
        <family val="1"/>
      </rPr>
      <t xml:space="preserve">TELÉFONO: </t>
    </r>
    <r>
      <rPr>
        <sz val="12"/>
        <color theme="1"/>
        <rFont val="Times New Roman"/>
        <family val="1"/>
      </rPr>
      <t>25016800</t>
    </r>
  </si>
  <si>
    <r>
      <t>DIRECTOR GENERAL:</t>
    </r>
    <r>
      <rPr>
        <sz val="12"/>
        <color theme="1"/>
        <rFont val="Times New Roman"/>
        <family val="1"/>
      </rPr>
      <t xml:space="preserve"> MAITÉ ALEJANDRA AVILA JUÁREZ</t>
    </r>
  </si>
  <si>
    <r>
      <rPr>
        <b/>
        <sz val="12"/>
        <color theme="1"/>
        <rFont val="Times New Roman"/>
        <family val="1"/>
      </rPr>
      <t>ENCARGADO DE ACTUALIZACIÓN:</t>
    </r>
    <r>
      <rPr>
        <sz val="12"/>
        <color theme="1"/>
        <rFont val="Times New Roman"/>
        <family val="1"/>
      </rPr>
      <t xml:space="preserve">  MELANIE ALEXA PINEDA ALBIZUREZ</t>
    </r>
  </si>
  <si>
    <t>ARTÍCULO 10. INFORMACIÓN PÚBLICA DE OFICIO. EMPLEADOS Y SERVIDORES PÚBLICOS RENGLÓN 021</t>
  </si>
  <si>
    <r>
      <t xml:space="preserve">CORREO INSTITUCIONAL: </t>
    </r>
    <r>
      <rPr>
        <sz val="12"/>
        <color theme="1"/>
        <rFont val="Times New Roman"/>
        <family val="1"/>
      </rPr>
      <t>conadi@conadi.gob.gt</t>
    </r>
  </si>
  <si>
    <r>
      <rPr>
        <b/>
        <sz val="12"/>
        <color theme="1"/>
        <rFont val="Times New Roman"/>
        <family val="1"/>
      </rPr>
      <t xml:space="preserve">ENTIDAD: </t>
    </r>
    <r>
      <rPr>
        <sz val="12"/>
        <color theme="1"/>
        <rFont val="Times New Roman"/>
        <family val="1"/>
      </rPr>
      <t>CONSEJO NACIONAL PARA LA ATENCIÓN DE LAS PERSONAS CON DISCAPACIDAD –CONADI-</t>
    </r>
  </si>
  <si>
    <t>DIRECCIÓN GENERAL</t>
  </si>
  <si>
    <t>1A AVENIDA 4-19, ZONA 1</t>
  </si>
  <si>
    <t>SUBDIRECCIÓN GENERAL</t>
  </si>
  <si>
    <t>DIRECCIÓN DE RECURSOS HUMANOS</t>
  </si>
  <si>
    <t>DIRECCIÓN DE PLANIFICACIÓN</t>
  </si>
  <si>
    <t>COMUNICACIÓN Y RELACIONES PÚBLICAS</t>
  </si>
  <si>
    <t>AUDITORÍA INTERNA</t>
  </si>
  <si>
    <t>SUBDIRECCIÓN TÉCNICA</t>
  </si>
  <si>
    <t>DEPARTAMENTO DE SUBSECTORES</t>
  </si>
  <si>
    <t>DEPARTAMENTO DE PROMOCIÓN DE ACCESO A LOS DERECHOS DE LAS PERSONAS CON DISCAPACIDAD</t>
  </si>
  <si>
    <t>UNIDAD DE LENGUA DE SEÑAS</t>
  </si>
  <si>
    <t>DEPARTAMENTO DE FORTALECIMIENTO Y FOMENTO DE LA PARTICIPACIÓN CIUDADANA</t>
  </si>
  <si>
    <t>DEPARTAMENTO DE INCIDENCIA POLÍTICA E INSTITUCIONAL</t>
  </si>
  <si>
    <t>DEPARTAMENTO DE SERVICIO NACIONAL DE DISCAPACIDAD</t>
  </si>
  <si>
    <t>ASESORÍA JURÍDICA</t>
  </si>
  <si>
    <t>direccionadministrativa@conadi.gob.gt</t>
  </si>
  <si>
    <t>jefaturasubsectores@conadi.gob.gt</t>
  </si>
  <si>
    <t>asistentepromotoresoccidente@conadi.gob.gt</t>
  </si>
  <si>
    <t>asistentepromotoresoriente@conadi.gob.gt</t>
  </si>
  <si>
    <t>promotor.chimaltenango@conadi.gob.gt</t>
  </si>
  <si>
    <t>promotor.solola@conadi.gob.gt</t>
  </si>
  <si>
    <t>promotor.altaverapaz@conadi.gob.gt</t>
  </si>
  <si>
    <t>promotor.bajaverapaz@conadi.gob.gt</t>
  </si>
  <si>
    <t>promotor.zacapa@conadi.gob.gt</t>
  </si>
  <si>
    <t>promotor.chiquimula@conadi.gob.gt</t>
  </si>
  <si>
    <t>promotor.jutiapa@conadi.gob.gt</t>
  </si>
  <si>
    <t>promotor.retalhuleu@conadi.gob.gt</t>
  </si>
  <si>
    <t>promotor.progreso@conadi,gob.gt</t>
  </si>
  <si>
    <t>promotor.santarosa@conadi.gob.gt</t>
  </si>
  <si>
    <t>promotor.guatemala02@conadi.gob.gt</t>
  </si>
  <si>
    <t>promotor.totonicapan@conadi.gob.gt</t>
  </si>
  <si>
    <t>promotor.peten@conadi.gob.gt</t>
  </si>
  <si>
    <t>delegado2quetzaltenango@conadi.gob.gt</t>
  </si>
  <si>
    <t>promotor.sacatepequez@conadi.gob.gt</t>
  </si>
  <si>
    <t>promotor.escuintla@conadi.gob.gt</t>
  </si>
  <si>
    <t>promotor.huehuetenango@conadi.gob.gt</t>
  </si>
  <si>
    <t>promotor.suchitepequez@conadi.gob.gt</t>
  </si>
  <si>
    <t>promotor.jalapa@conadi.gob.gt</t>
  </si>
  <si>
    <t>promotor.izabal@conadi.gob.gt</t>
  </si>
  <si>
    <t>regionalcoordinador3@conadi.gob.gt</t>
  </si>
  <si>
    <t>promotor.quetzaltenango@conadi.gob.gt</t>
  </si>
  <si>
    <t>promotor.sanmarcos@conadi.gob.gt</t>
  </si>
  <si>
    <t>promotor.quiche@conadi.gob.gt</t>
  </si>
  <si>
    <t>tecinventario1@conadi.gob.gt</t>
  </si>
  <si>
    <t>VIÁTICOS</t>
  </si>
  <si>
    <t>DIETAS</t>
  </si>
  <si>
    <t>TOTAL SALARIO DEVENGADO</t>
  </si>
  <si>
    <t>BONIFICACIÓN POR ANTIGÜEDAD
RENGLÓN 013</t>
  </si>
  <si>
    <t>BONIFICACIÓN PROFESIONAL 
RENGLÓN 014</t>
  </si>
  <si>
    <t>SUELDO BASE RENGLÓN 022</t>
  </si>
  <si>
    <t>COMPLEMENTO SALARIAL 
RENGLÓN 012</t>
  </si>
  <si>
    <t>BONIFICACIÓN DECRETO 37-2001         RENGLÓN 027</t>
  </si>
  <si>
    <t>COMPLEMENTO SALARIAL 
RENGLON 024</t>
  </si>
  <si>
    <t>BONIFICACIÓN POR ANTIGÜEDAD 
RENGLÓN 025</t>
  </si>
  <si>
    <t>BONIFICACIÓN PROFESIONAL 
RENGLÓN 026</t>
  </si>
  <si>
    <r>
      <rPr>
        <b/>
        <sz val="11"/>
        <color theme="1"/>
        <rFont val="Times New Roman"/>
        <family val="1"/>
      </rPr>
      <t xml:space="preserve">ENTIDAD: </t>
    </r>
    <r>
      <rPr>
        <sz val="11"/>
        <color theme="1"/>
        <rFont val="Times New Roman"/>
        <family val="1"/>
      </rPr>
      <t>CONSEJO NACIONAL PARA LA ATENCIÓN DE LAS PERSONAS CON DISCAPACIDAD</t>
    </r>
    <r>
      <rPr>
        <b/>
        <sz val="11"/>
        <color theme="1"/>
        <rFont val="Times New Roman"/>
        <family val="1"/>
      </rPr>
      <t xml:space="preserve"> </t>
    </r>
    <r>
      <rPr>
        <sz val="11"/>
        <color theme="1"/>
        <rFont val="Times New Roman"/>
        <family val="1"/>
      </rPr>
      <t>–CONADI-</t>
    </r>
  </si>
  <si>
    <r>
      <rPr>
        <b/>
        <sz val="11"/>
        <color theme="1"/>
        <rFont val="Times New Roman"/>
        <family val="1"/>
      </rPr>
      <t xml:space="preserve">DIRECCIÓN: </t>
    </r>
    <r>
      <rPr>
        <sz val="11"/>
        <color theme="1"/>
        <rFont val="Times New Roman"/>
        <family val="1"/>
      </rPr>
      <t>1A AVENIDA 4-18 y 4-19, ZONA 1, GUATEMALA, CIUDAD</t>
    </r>
  </si>
  <si>
    <r>
      <rPr>
        <b/>
        <sz val="11"/>
        <color theme="1"/>
        <rFont val="Times New Roman"/>
        <family val="1"/>
      </rPr>
      <t xml:space="preserve">HORARIO DE ATENCIÓN: </t>
    </r>
    <r>
      <rPr>
        <sz val="11"/>
        <color theme="1"/>
        <rFont val="Times New Roman"/>
        <family val="1"/>
      </rPr>
      <t>LUNES A VIERNES DE 08:00 A 16:30 HORAS.</t>
    </r>
  </si>
  <si>
    <r>
      <rPr>
        <b/>
        <sz val="11"/>
        <color theme="1"/>
        <rFont val="Times New Roman"/>
        <family val="1"/>
      </rPr>
      <t xml:space="preserve">TELÉFONO: </t>
    </r>
    <r>
      <rPr>
        <sz val="11"/>
        <color theme="1"/>
        <rFont val="Times New Roman"/>
        <family val="1"/>
      </rPr>
      <t>25016800</t>
    </r>
  </si>
  <si>
    <r>
      <t xml:space="preserve">CORREO INSTITUCIONAL: </t>
    </r>
    <r>
      <rPr>
        <sz val="11"/>
        <color theme="1"/>
        <rFont val="Times New Roman"/>
        <family val="1"/>
      </rPr>
      <t>conadi@conadi.gob.gt</t>
    </r>
  </si>
  <si>
    <r>
      <t>DIRECTOR GENERAL:</t>
    </r>
    <r>
      <rPr>
        <sz val="11"/>
        <color theme="1"/>
        <rFont val="Times New Roman"/>
        <family val="1"/>
      </rPr>
      <t xml:space="preserve"> MAITÉ ALEJANDRA AVILA JUÁREZ</t>
    </r>
  </si>
  <si>
    <r>
      <rPr>
        <b/>
        <sz val="11"/>
        <color theme="1"/>
        <rFont val="Times New Roman"/>
        <family val="1"/>
      </rPr>
      <t>ENCARGADO DE ACTUALIZACIÓN:</t>
    </r>
    <r>
      <rPr>
        <sz val="11"/>
        <color theme="1"/>
        <rFont val="Times New Roman"/>
        <family val="1"/>
      </rPr>
      <t xml:space="preserve">  MELANIE ALEXA PINEDA ALBIZUREZ</t>
    </r>
  </si>
  <si>
    <t>BONIFICACIÓN PROFESIONAL
 RENGLÓN 026</t>
  </si>
  <si>
    <t>SERVCIOS EXTRAORDINARIOS PERSONAL TEMPORAL</t>
  </si>
  <si>
    <t>SERVICIOS EXTRAORDINARIOS PERSONAL PERMANENTE</t>
  </si>
  <si>
    <t>LISTADO DE EMPLEADOS Y SERVIDORES PÚBLICOS ACTIVOS POR RENGLÓN</t>
  </si>
  <si>
    <t>JACKSON FRANCISCO NORIEGA RUIZ</t>
  </si>
  <si>
    <t>HÉCTOR OSWALDO SOSA ORTÍZ</t>
  </si>
  <si>
    <t xml:space="preserve">regionalcoordinador2@conadi.gob.gt </t>
  </si>
  <si>
    <t>asesorjuridico@conadi.gob.gt</t>
  </si>
  <si>
    <t>jloarca@conadi.gob.gt</t>
  </si>
  <si>
    <t>dirplanificacion@conadi.gob.gt</t>
  </si>
  <si>
    <t>tecnicodatos@conadi.gob.gt</t>
  </si>
  <si>
    <t>encargadoadministrativo@conadi.gob.gt</t>
  </si>
  <si>
    <t>archivogeneral@conadi.gob.gt</t>
  </si>
  <si>
    <t>guardian01@conadi.gob.gt</t>
  </si>
  <si>
    <t>guardian02@conadi.gob.gt</t>
  </si>
  <si>
    <t>tecnicoaip@conadi,gob.gt</t>
  </si>
  <si>
    <t>tecnicoauditoriainterna01@conadi.gob.gt</t>
  </si>
  <si>
    <t>jefaturapciudadana@conadi.gob.gt / scastellanos@conadi.gob.gt</t>
  </si>
  <si>
    <t>gdmolina@conadi.gob.gt</t>
  </si>
  <si>
    <t>mensajeria@conadi.gob.gt</t>
  </si>
  <si>
    <r>
      <t>FECHA DE ACTUALIZACIÓN:</t>
    </r>
    <r>
      <rPr>
        <sz val="12"/>
        <color theme="1"/>
        <rFont val="Times New Roman"/>
        <family val="1"/>
      </rPr>
      <t xml:space="preserve">  05/03/2026</t>
    </r>
  </si>
  <si>
    <t>MELVYN ADILIO GRAMAJO GÁMEZ</t>
  </si>
  <si>
    <t>RODOLFO RAÚL ORTEGA CASTILLO</t>
  </si>
  <si>
    <r>
      <rPr>
        <b/>
        <sz val="12"/>
        <color theme="1"/>
        <rFont val="Times New Roman"/>
        <family val="1"/>
      </rPr>
      <t>CORRESPONDE AL MES DE</t>
    </r>
    <r>
      <rPr>
        <sz val="12"/>
        <color theme="1"/>
        <rFont val="Times New Roman"/>
        <family val="1"/>
      </rPr>
      <t>: FEBRERO 2026</t>
    </r>
  </si>
  <si>
    <t xml:space="preserve">lzuniga@conadi.gob.gt </t>
  </si>
  <si>
    <t>BETZABETH MARYSLEYSIS YAJAIRA RECINOS PÍO</t>
  </si>
  <si>
    <t>asistente.dt@conadi.gob.gt</t>
  </si>
  <si>
    <t>BRENDA ELIZABETH CANTORAL AGUIRRE</t>
  </si>
  <si>
    <r>
      <t>FECHA DE ACTUALIZACIÓN:</t>
    </r>
    <r>
      <rPr>
        <sz val="11"/>
        <color theme="1"/>
        <rFont val="Times New Roman"/>
        <family val="1"/>
      </rPr>
      <t xml:space="preserve">  05/03/2026</t>
    </r>
  </si>
  <si>
    <r>
      <rPr>
        <b/>
        <sz val="11"/>
        <color theme="1"/>
        <rFont val="Times New Roman"/>
        <family val="1"/>
      </rPr>
      <t>CORRESPONDE AL MES DE</t>
    </r>
    <r>
      <rPr>
        <sz val="11"/>
        <color theme="1"/>
        <rFont val="Times New Roman"/>
        <family val="1"/>
      </rPr>
      <t>: FEBRERO 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</si>
</sst>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Q&quot;* #,##0.00_-;\-&quot;Q&quot;* #,##0.00_-;_-&quot;Q&quot;* &quot;-&quot;??_-;_-@_-"/>
    <numFmt numFmtId="43" formatCode="_-* #,##0.00_-;\-* #,##0.00_-;_-* &quot;-&quot;??_-;_-@_-"/>
    <numFmt numFmtId="164" formatCode="_(&quot;Q&quot;* #,##0.00_);_(&quot;Q&quot;* \(#,##0.00\);_(&quot;Q&quot;* &quot;-&quot;??_);_(@_)"/>
    <numFmt numFmtId="166" formatCode="_(* #,##0.00_);_(* \(#,##0.00\);_(* &quot;-&quot;??_);_(@_)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0"/>
      <name val="Arial"/>
      <family val="2"/>
    </font>
    <font>
      <sz val="11"/>
      <color theme="1"/>
      <name val="Times New Roman"/>
      <family val="1"/>
    </font>
    <font>
      <b/>
      <sz val="1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sz val="12"/>
      <color theme="1" tint="4.9989318521683403E-2"/>
      <name val="Times New Roman"/>
      <family val="1"/>
    </font>
    <font>
      <sz val="12"/>
      <color rgb="FF000000"/>
      <name val="Times New Roman"/>
      <family val="1"/>
    </font>
    <font>
      <b/>
      <sz val="12"/>
      <color theme="1"/>
      <name val="Times New Roman"/>
      <family val="1"/>
    </font>
    <font>
      <sz val="8"/>
      <name val="Times New Roman"/>
      <family val="1"/>
    </font>
    <font>
      <sz val="8"/>
      <color theme="1"/>
      <name val="Times New Roman"/>
      <family val="1"/>
    </font>
    <font>
      <sz val="9"/>
      <color theme="1"/>
      <name val="Times New Roman"/>
      <family val="1"/>
    </font>
    <font>
      <sz val="10"/>
      <name val="Times New Roman"/>
      <family val="1"/>
    </font>
    <font>
      <sz val="9"/>
      <name val="Times New Roman"/>
      <family val="1"/>
    </font>
    <font>
      <sz val="9"/>
      <color rgb="FF006100"/>
      <name val="Times New Roman"/>
      <family val="1"/>
    </font>
    <font>
      <sz val="9"/>
      <color rgb="FF9C6500"/>
      <name val="Times New Roman"/>
      <family val="1"/>
    </font>
    <font>
      <b/>
      <sz val="10"/>
      <color rgb="FF000000"/>
      <name val="Times New Roman"/>
      <family val="1"/>
    </font>
    <font>
      <b/>
      <sz val="10"/>
      <name val="Times New Roman"/>
      <family val="1"/>
    </font>
    <font>
      <sz val="10"/>
      <color theme="0"/>
      <name val="Times New Roman"/>
      <family val="1"/>
    </font>
    <font>
      <sz val="9"/>
      <color theme="0"/>
      <name val="Times New Roman"/>
      <family val="1"/>
    </font>
    <font>
      <sz val="9"/>
      <color rgb="FF9C0006"/>
      <name val="Times New Roman"/>
      <family val="1"/>
    </font>
    <font>
      <b/>
      <sz val="11"/>
      <color theme="1"/>
      <name val="Times New Roman"/>
      <family val="1"/>
    </font>
    <font>
      <b/>
      <sz val="9"/>
      <color theme="1"/>
      <name val="Times New Roman"/>
      <family val="1"/>
    </font>
    <font>
      <b/>
      <sz val="9"/>
      <name val="Times New Roman"/>
      <family val="1"/>
    </font>
    <font>
      <b/>
      <sz val="9"/>
      <color theme="0"/>
      <name val="Times New Roman"/>
      <family val="1"/>
    </font>
    <font>
      <b/>
      <sz val="9"/>
      <color rgb="FF006100"/>
      <name val="Times New Roman"/>
      <family val="1"/>
    </font>
    <font>
      <b/>
      <sz val="9"/>
      <color rgb="FF9C6500"/>
      <name val="Times New Roman"/>
      <family val="1"/>
    </font>
    <font>
      <b/>
      <sz val="9"/>
      <color rgb="FF9C0006"/>
      <name val="Times New Roman"/>
      <family val="1"/>
    </font>
    <font>
      <sz val="9"/>
      <color theme="1" tint="4.9989318521683403E-2"/>
      <name val="Times New Roman"/>
      <family val="1"/>
    </font>
    <font>
      <sz val="9"/>
      <color rgb="FF000000"/>
      <name val="Times New Roman"/>
      <family val="1"/>
    </font>
    <font>
      <b/>
      <sz val="16"/>
      <color theme="1"/>
      <name val="Times New Roman"/>
      <family val="1"/>
    </font>
  </fonts>
  <fills count="19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theme="9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1">
    <xf numFmtId="0" fontId="0" fillId="0" borderId="0"/>
    <xf numFmtId="0" fontId="2" fillId="4" borderId="0" applyNumberFormat="0" applyBorder="0" applyAlignment="0" applyProtection="0"/>
    <xf numFmtId="0" fontId="1" fillId="5" borderId="10" applyNumberFormat="0" applyFont="0" applyAlignment="0" applyProtection="0"/>
    <xf numFmtId="0" fontId="4" fillId="6" borderId="0" applyNumberFormat="0" applyBorder="0" applyAlignment="0" applyProtection="0"/>
    <xf numFmtId="0" fontId="5" fillId="7" borderId="0" applyNumberFormat="0" applyBorder="0" applyAlignment="0" applyProtection="0"/>
    <xf numFmtId="0" fontId="3" fillId="8" borderId="0" applyNumberFormat="0" applyBorder="0" applyAlignment="0" applyProtection="0"/>
    <xf numFmtId="0" fontId="1" fillId="9" borderId="0" applyNumberFormat="0" applyBorder="0" applyAlignment="0" applyProtection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3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</cellStyleXfs>
  <cellXfs count="246">
    <xf numFmtId="0" fontId="0" fillId="0" borderId="0" xfId="0"/>
    <xf numFmtId="0" fontId="7" fillId="0" borderId="0" xfId="0" applyFont="1" applyAlignment="1">
      <alignment horizontal="center" vertical="center"/>
    </xf>
    <xf numFmtId="0" fontId="7" fillId="0" borderId="0" xfId="0" applyFont="1"/>
    <xf numFmtId="0" fontId="8" fillId="2" borderId="13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9" fillId="0" borderId="16" xfId="0" applyFont="1" applyFill="1" applyBorder="1" applyAlignment="1">
      <alignment horizontal="center" vertical="center"/>
    </xf>
    <xf numFmtId="0" fontId="10" fillId="0" borderId="15" xfId="0" applyFont="1" applyFill="1" applyBorder="1" applyAlignment="1">
      <alignment vertical="center" wrapText="1"/>
    </xf>
    <xf numFmtId="0" fontId="9" fillId="0" borderId="15" xfId="0" applyFont="1" applyFill="1" applyBorder="1"/>
    <xf numFmtId="49" fontId="9" fillId="0" borderId="3" xfId="0" applyNumberFormat="1" applyFont="1" applyFill="1" applyBorder="1" applyAlignment="1">
      <alignment horizontal="center"/>
    </xf>
    <xf numFmtId="0" fontId="7" fillId="0" borderId="0" xfId="0" applyFont="1" applyFill="1"/>
    <xf numFmtId="0" fontId="9" fillId="0" borderId="17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/>
    </xf>
    <xf numFmtId="0" fontId="9" fillId="0" borderId="1" xfId="0" applyFont="1" applyFill="1" applyBorder="1"/>
    <xf numFmtId="49" fontId="9" fillId="0" borderId="4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vertical="center"/>
    </xf>
    <xf numFmtId="49" fontId="9" fillId="0" borderId="4" xfId="0" applyNumberFormat="1" applyFont="1" applyFill="1" applyBorder="1" applyAlignment="1">
      <alignment horizontal="center"/>
    </xf>
    <xf numFmtId="0" fontId="9" fillId="0" borderId="1" xfId="1" applyFont="1" applyFill="1" applyBorder="1"/>
    <xf numFmtId="0" fontId="9" fillId="0" borderId="18" xfId="0" applyFont="1" applyFill="1" applyBorder="1" applyAlignment="1">
      <alignment horizontal="center" vertical="center"/>
    </xf>
    <xf numFmtId="0" fontId="9" fillId="0" borderId="12" xfId="0" applyFont="1" applyFill="1" applyBorder="1"/>
    <xf numFmtId="49" fontId="9" fillId="0" borderId="5" xfId="0" applyNumberFormat="1" applyFont="1" applyFill="1" applyBorder="1" applyAlignment="1">
      <alignment horizontal="center"/>
    </xf>
    <xf numFmtId="0" fontId="8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10" fillId="0" borderId="15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vertical="center" wrapText="1"/>
    </xf>
    <xf numFmtId="0" fontId="12" fillId="0" borderId="1" xfId="0" applyFont="1" applyFill="1" applyBorder="1"/>
    <xf numFmtId="0" fontId="10" fillId="0" borderId="1" xfId="0" applyFont="1" applyFill="1" applyBorder="1" applyAlignment="1">
      <alignment vertical="center"/>
    </xf>
    <xf numFmtId="0" fontId="9" fillId="0" borderId="1" xfId="0" applyFont="1" applyFill="1" applyBorder="1" applyAlignment="1">
      <alignment vertical="center" wrapText="1"/>
    </xf>
    <xf numFmtId="0" fontId="11" fillId="0" borderId="1" xfId="1" applyFont="1" applyFill="1" applyBorder="1"/>
    <xf numFmtId="0" fontId="9" fillId="16" borderId="17" xfId="0" applyFont="1" applyFill="1" applyBorder="1" applyAlignment="1">
      <alignment horizontal="center" vertical="center"/>
    </xf>
    <xf numFmtId="0" fontId="9" fillId="16" borderId="1" xfId="0" applyFont="1" applyFill="1" applyBorder="1"/>
    <xf numFmtId="49" fontId="9" fillId="16" borderId="4" xfId="0" applyNumberFormat="1" applyFont="1" applyFill="1" applyBorder="1" applyAlignment="1">
      <alignment horizontal="center"/>
    </xf>
    <xf numFmtId="0" fontId="10" fillId="0" borderId="18" xfId="0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vertical="center"/>
    </xf>
    <xf numFmtId="0" fontId="10" fillId="16" borderId="1" xfId="0" applyFont="1" applyFill="1" applyBorder="1" applyAlignment="1">
      <alignment horizontal="left" vertical="center" wrapText="1"/>
    </xf>
    <xf numFmtId="0" fontId="10" fillId="16" borderId="1" xfId="0" applyFont="1" applyFill="1" applyBorder="1" applyAlignment="1">
      <alignment vertical="center" wrapText="1"/>
    </xf>
    <xf numFmtId="0" fontId="10" fillId="16" borderId="11" xfId="0" applyFont="1" applyFill="1" applyBorder="1" applyAlignment="1">
      <alignment horizontal="left" vertical="center" wrapText="1"/>
    </xf>
    <xf numFmtId="0" fontId="9" fillId="16" borderId="18" xfId="0" applyFont="1" applyFill="1" applyBorder="1" applyAlignment="1">
      <alignment horizontal="center" vertical="center"/>
    </xf>
    <xf numFmtId="0" fontId="10" fillId="16" borderId="12" xfId="0" applyFont="1" applyFill="1" applyBorder="1" applyAlignment="1">
      <alignment horizontal="left" vertical="center" wrapText="1"/>
    </xf>
    <xf numFmtId="0" fontId="10" fillId="16" borderId="12" xfId="0" applyFont="1" applyFill="1" applyBorder="1" applyAlignment="1">
      <alignment vertical="center" wrapText="1"/>
    </xf>
    <xf numFmtId="49" fontId="9" fillId="16" borderId="5" xfId="0" applyNumberFormat="1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9" fillId="0" borderId="0" xfId="0" applyFont="1" applyAlignment="1">
      <alignment vertical="center"/>
    </xf>
    <xf numFmtId="0" fontId="14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15" fillId="0" borderId="0" xfId="0" applyFont="1"/>
    <xf numFmtId="0" fontId="15" fillId="0" borderId="0" xfId="0" applyFont="1" applyFill="1"/>
    <xf numFmtId="0" fontId="9" fillId="0" borderId="0" xfId="0" applyFont="1" applyAlignment="1">
      <alignment horizontal="left"/>
    </xf>
    <xf numFmtId="0" fontId="14" fillId="0" borderId="0" xfId="0" applyFont="1"/>
    <xf numFmtId="0" fontId="19" fillId="6" borderId="1" xfId="3" applyFont="1" applyBorder="1" applyAlignment="1">
      <alignment horizontal="center" vertical="center" wrapText="1"/>
    </xf>
    <xf numFmtId="0" fontId="19" fillId="6" borderId="1" xfId="3" applyFont="1" applyBorder="1" applyAlignment="1">
      <alignment horizontal="left" vertical="center" wrapText="1"/>
    </xf>
    <xf numFmtId="0" fontId="19" fillId="6" borderId="9" xfId="3" applyFont="1" applyBorder="1" applyAlignment="1">
      <alignment horizontal="center" vertical="center" wrapText="1"/>
    </xf>
    <xf numFmtId="0" fontId="20" fillId="7" borderId="1" xfId="4" applyFont="1" applyBorder="1" applyAlignment="1">
      <alignment horizontal="center" vertical="center" wrapText="1"/>
    </xf>
    <xf numFmtId="0" fontId="20" fillId="7" borderId="1" xfId="4" applyFont="1" applyBorder="1" applyAlignment="1">
      <alignment horizontal="left" vertical="center" wrapText="1"/>
    </xf>
    <xf numFmtId="0" fontId="20" fillId="7" borderId="9" xfId="4" applyFont="1" applyBorder="1" applyAlignment="1">
      <alignment horizontal="center" vertical="center" wrapText="1"/>
    </xf>
    <xf numFmtId="0" fontId="20" fillId="7" borderId="1" xfId="4" applyFont="1" applyBorder="1" applyAlignment="1">
      <alignment horizontal="center" vertical="center"/>
    </xf>
    <xf numFmtId="0" fontId="16" fillId="11" borderId="1" xfId="16" applyFont="1" applyBorder="1" applyAlignment="1">
      <alignment horizontal="center" vertical="center" wrapText="1"/>
    </xf>
    <xf numFmtId="0" fontId="16" fillId="11" borderId="1" xfId="16" applyFont="1" applyBorder="1" applyAlignment="1">
      <alignment vertical="center" wrapText="1"/>
    </xf>
    <xf numFmtId="0" fontId="16" fillId="11" borderId="9" xfId="16" applyFont="1" applyBorder="1" applyAlignment="1">
      <alignment horizontal="center" vertical="center" wrapText="1"/>
    </xf>
    <xf numFmtId="0" fontId="16" fillId="11" borderId="1" xfId="16" applyFont="1" applyBorder="1" applyAlignment="1">
      <alignment horizontal="center" vertical="center"/>
    </xf>
    <xf numFmtId="0" fontId="16" fillId="14" borderId="1" xfId="19" applyFont="1" applyBorder="1" applyAlignment="1">
      <alignment horizontal="center" vertical="center" wrapText="1"/>
    </xf>
    <xf numFmtId="0" fontId="16" fillId="14" borderId="1" xfId="19" applyFont="1" applyBorder="1" applyAlignment="1">
      <alignment horizontal="left" vertical="center" wrapText="1"/>
    </xf>
    <xf numFmtId="0" fontId="16" fillId="14" borderId="9" xfId="19" applyFont="1" applyBorder="1" applyAlignment="1">
      <alignment horizontal="center" vertical="center" wrapText="1"/>
    </xf>
    <xf numFmtId="0" fontId="16" fillId="14" borderId="1" xfId="19" applyFont="1" applyBorder="1" applyAlignment="1">
      <alignment horizontal="center" vertical="center"/>
    </xf>
    <xf numFmtId="0" fontId="23" fillId="0" borderId="0" xfId="18" applyFont="1" applyFill="1"/>
    <xf numFmtId="0" fontId="14" fillId="0" borderId="0" xfId="0" applyFont="1" applyFill="1"/>
    <xf numFmtId="0" fontId="17" fillId="0" borderId="0" xfId="18" applyFont="1" applyFill="1"/>
    <xf numFmtId="0" fontId="16" fillId="10" borderId="9" xfId="15" applyFont="1" applyBorder="1" applyAlignment="1">
      <alignment horizontal="center" vertical="center" wrapText="1"/>
    </xf>
    <xf numFmtId="0" fontId="16" fillId="10" borderId="9" xfId="15" applyFont="1" applyBorder="1" applyAlignment="1">
      <alignment vertical="center" wrapText="1"/>
    </xf>
    <xf numFmtId="0" fontId="16" fillId="10" borderId="9" xfId="15" applyFont="1" applyBorder="1" applyAlignment="1">
      <alignment horizontal="center" vertical="center"/>
    </xf>
    <xf numFmtId="0" fontId="16" fillId="10" borderId="1" xfId="15" applyFont="1" applyBorder="1" applyAlignment="1">
      <alignment horizontal="center" vertical="center" wrapText="1"/>
    </xf>
    <xf numFmtId="0" fontId="16" fillId="10" borderId="1" xfId="15" applyFont="1" applyBorder="1" applyAlignment="1">
      <alignment vertical="center" wrapText="1"/>
    </xf>
    <xf numFmtId="0" fontId="16" fillId="10" borderId="1" xfId="15" applyFont="1" applyBorder="1" applyAlignment="1">
      <alignment horizontal="center" vertical="center"/>
    </xf>
    <xf numFmtId="0" fontId="16" fillId="12" borderId="1" xfId="17" applyFont="1" applyBorder="1" applyAlignment="1">
      <alignment horizontal="center" vertical="center" wrapText="1"/>
    </xf>
    <xf numFmtId="0" fontId="16" fillId="12" borderId="1" xfId="17" applyFont="1" applyBorder="1" applyAlignment="1">
      <alignment horizontal="left" vertical="center" wrapText="1"/>
    </xf>
    <xf numFmtId="0" fontId="16" fillId="12" borderId="1" xfId="17" applyFont="1" applyBorder="1" applyAlignment="1">
      <alignment horizontal="center" vertical="center"/>
    </xf>
    <xf numFmtId="0" fontId="18" fillId="0" borderId="1" xfId="19" applyFont="1" applyFill="1" applyBorder="1" applyAlignment="1">
      <alignment horizontal="center" vertical="center" wrapText="1"/>
    </xf>
    <xf numFmtId="0" fontId="18" fillId="0" borderId="1" xfId="19" applyFont="1" applyFill="1" applyBorder="1" applyAlignment="1">
      <alignment horizontal="left" vertical="center" wrapText="1"/>
    </xf>
    <xf numFmtId="0" fontId="18" fillId="0" borderId="9" xfId="19" applyFont="1" applyFill="1" applyBorder="1" applyAlignment="1">
      <alignment horizontal="center" vertical="center" wrapText="1"/>
    </xf>
    <xf numFmtId="0" fontId="18" fillId="0" borderId="1" xfId="19" applyFont="1" applyFill="1" applyBorder="1" applyAlignment="1">
      <alignment horizontal="center" vertical="center"/>
    </xf>
    <xf numFmtId="0" fontId="16" fillId="15" borderId="1" xfId="20" applyFont="1" applyBorder="1" applyAlignment="1">
      <alignment horizontal="center" vertical="center" wrapText="1"/>
    </xf>
    <xf numFmtId="0" fontId="16" fillId="15" borderId="1" xfId="20" applyFont="1" applyBorder="1" applyAlignment="1">
      <alignment horizontal="left" vertical="center" wrapText="1"/>
    </xf>
    <xf numFmtId="0" fontId="16" fillId="15" borderId="9" xfId="20" applyFont="1" applyBorder="1" applyAlignment="1">
      <alignment horizontal="center" vertical="center" wrapText="1"/>
    </xf>
    <xf numFmtId="0" fontId="16" fillId="15" borderId="1" xfId="20" applyFont="1" applyBorder="1" applyAlignment="1">
      <alignment horizontal="center" vertical="center"/>
    </xf>
    <xf numFmtId="0" fontId="18" fillId="0" borderId="1" xfId="20" applyFont="1" applyFill="1" applyBorder="1" applyAlignment="1">
      <alignment horizontal="center" vertical="center" wrapText="1"/>
    </xf>
    <xf numFmtId="0" fontId="18" fillId="0" borderId="1" xfId="20" applyFont="1" applyFill="1" applyBorder="1" applyAlignment="1">
      <alignment horizontal="left" vertical="center" wrapText="1"/>
    </xf>
    <xf numFmtId="0" fontId="18" fillId="0" borderId="9" xfId="20" applyFont="1" applyFill="1" applyBorder="1" applyAlignment="1">
      <alignment horizontal="center" vertical="center" wrapText="1"/>
    </xf>
    <xf numFmtId="0" fontId="16" fillId="15" borderId="1" xfId="20" applyFont="1" applyBorder="1" applyAlignment="1">
      <alignment horizontal="center"/>
    </xf>
    <xf numFmtId="0" fontId="16" fillId="9" borderId="1" xfId="6" applyFont="1" applyBorder="1" applyAlignment="1">
      <alignment horizontal="center" vertical="center" wrapText="1"/>
    </xf>
    <xf numFmtId="0" fontId="16" fillId="9" borderId="1" xfId="6" applyFont="1" applyBorder="1" applyAlignment="1">
      <alignment horizontal="left" vertical="center" wrapText="1"/>
    </xf>
    <xf numFmtId="0" fontId="16" fillId="9" borderId="9" xfId="6" applyFont="1" applyBorder="1" applyAlignment="1">
      <alignment horizontal="center" vertical="center" wrapText="1"/>
    </xf>
    <xf numFmtId="0" fontId="16" fillId="9" borderId="1" xfId="6" applyFont="1" applyBorder="1" applyAlignment="1">
      <alignment horizontal="center" vertical="center"/>
    </xf>
    <xf numFmtId="0" fontId="24" fillId="17" borderId="1" xfId="1" applyFont="1" applyFill="1" applyBorder="1" applyAlignment="1">
      <alignment horizontal="center" vertical="center" wrapText="1"/>
    </xf>
    <xf numFmtId="0" fontId="24" fillId="17" borderId="1" xfId="5" applyFont="1" applyFill="1" applyBorder="1" applyAlignment="1">
      <alignment horizontal="left" vertical="center" wrapText="1"/>
    </xf>
    <xf numFmtId="0" fontId="24" fillId="17" borderId="9" xfId="2" applyFont="1" applyFill="1" applyBorder="1" applyAlignment="1">
      <alignment horizontal="center" vertical="center" wrapText="1"/>
    </xf>
    <xf numFmtId="0" fontId="24" fillId="17" borderId="1" xfId="5" applyFont="1" applyFill="1" applyBorder="1" applyAlignment="1">
      <alignment horizontal="center" vertical="center" wrapText="1"/>
    </xf>
    <xf numFmtId="0" fontId="24" fillId="17" borderId="1" xfId="1" applyFont="1" applyFill="1" applyBorder="1" applyAlignment="1">
      <alignment horizontal="left" vertical="center" wrapText="1"/>
    </xf>
    <xf numFmtId="0" fontId="20" fillId="7" borderId="9" xfId="4" applyFont="1" applyBorder="1" applyAlignment="1">
      <alignment horizontal="left" vertical="center" wrapText="1"/>
    </xf>
    <xf numFmtId="0" fontId="18" fillId="0" borderId="1" xfId="4" applyFont="1" applyFill="1" applyBorder="1" applyAlignment="1">
      <alignment horizontal="center" vertical="center" wrapText="1"/>
    </xf>
    <xf numFmtId="0" fontId="18" fillId="0" borderId="1" xfId="4" applyFont="1" applyFill="1" applyBorder="1" applyAlignment="1">
      <alignment horizontal="left" vertical="center" wrapText="1"/>
    </xf>
    <xf numFmtId="0" fontId="18" fillId="0" borderId="9" xfId="4" applyFont="1" applyFill="1" applyBorder="1" applyAlignment="1">
      <alignment horizontal="center" vertical="center" wrapText="1"/>
    </xf>
    <xf numFmtId="0" fontId="18" fillId="0" borderId="1" xfId="4" applyFont="1" applyFill="1" applyBorder="1" applyAlignment="1">
      <alignment horizontal="center" vertical="center"/>
    </xf>
    <xf numFmtId="0" fontId="18" fillId="0" borderId="9" xfId="4" applyFont="1" applyFill="1" applyBorder="1" applyAlignment="1">
      <alignment horizontal="left" vertical="center" wrapText="1"/>
    </xf>
    <xf numFmtId="0" fontId="25" fillId="4" borderId="1" xfId="1" applyFont="1" applyBorder="1" applyAlignment="1">
      <alignment horizontal="center" vertical="center" wrapText="1"/>
    </xf>
    <xf numFmtId="0" fontId="25" fillId="4" borderId="1" xfId="1" applyFont="1" applyBorder="1" applyAlignment="1">
      <alignment horizontal="left"/>
    </xf>
    <xf numFmtId="0" fontId="25" fillId="4" borderId="1" xfId="1" applyFont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7" fillId="10" borderId="9" xfId="15" applyFont="1" applyBorder="1" applyAlignment="1">
      <alignment horizontal="center" vertical="center" wrapText="1"/>
    </xf>
    <xf numFmtId="0" fontId="27" fillId="10" borderId="1" xfId="15" applyFont="1" applyBorder="1" applyAlignment="1">
      <alignment horizontal="center" vertical="center" wrapText="1"/>
    </xf>
    <xf numFmtId="0" fontId="27" fillId="11" borderId="1" xfId="16" applyFont="1" applyBorder="1" applyAlignment="1">
      <alignment horizontal="center" vertical="center" wrapText="1"/>
    </xf>
    <xf numFmtId="0" fontId="27" fillId="12" borderId="1" xfId="17" applyFont="1" applyBorder="1" applyAlignment="1">
      <alignment horizontal="center" vertical="center" wrapText="1"/>
    </xf>
    <xf numFmtId="0" fontId="27" fillId="14" borderId="1" xfId="19" applyFont="1" applyBorder="1" applyAlignment="1">
      <alignment horizontal="center" vertical="center" wrapText="1"/>
    </xf>
    <xf numFmtId="0" fontId="28" fillId="0" borderId="1" xfId="19" applyFont="1" applyFill="1" applyBorder="1" applyAlignment="1">
      <alignment horizontal="center" vertical="center" wrapText="1"/>
    </xf>
    <xf numFmtId="0" fontId="27" fillId="15" borderId="1" xfId="20" applyFont="1" applyBorder="1" applyAlignment="1">
      <alignment horizontal="center" vertical="center" wrapText="1"/>
    </xf>
    <xf numFmtId="0" fontId="28" fillId="0" borderId="1" xfId="20" applyFont="1" applyFill="1" applyBorder="1" applyAlignment="1">
      <alignment horizontal="center" vertical="center" wrapText="1"/>
    </xf>
    <xf numFmtId="0" fontId="27" fillId="15" borderId="9" xfId="20" applyFont="1" applyBorder="1" applyAlignment="1">
      <alignment horizontal="center" vertical="center" wrapText="1"/>
    </xf>
    <xf numFmtId="0" fontId="27" fillId="9" borderId="1" xfId="6" applyFont="1" applyBorder="1" applyAlignment="1">
      <alignment horizontal="center" vertical="center" wrapText="1"/>
    </xf>
    <xf numFmtId="0" fontId="27" fillId="9" borderId="9" xfId="6" applyFont="1" applyBorder="1" applyAlignment="1">
      <alignment horizontal="center" vertical="center" wrapText="1"/>
    </xf>
    <xf numFmtId="0" fontId="29" fillId="17" borderId="1" xfId="1" applyFont="1" applyFill="1" applyBorder="1" applyAlignment="1">
      <alignment horizontal="center" vertical="center" wrapText="1"/>
    </xf>
    <xf numFmtId="0" fontId="29" fillId="17" borderId="9" xfId="2" applyFont="1" applyFill="1" applyBorder="1" applyAlignment="1">
      <alignment horizontal="center" vertical="center" wrapText="1"/>
    </xf>
    <xf numFmtId="0" fontId="30" fillId="6" borderId="1" xfId="3" applyFont="1" applyBorder="1" applyAlignment="1">
      <alignment horizontal="center" vertical="center" wrapText="1"/>
    </xf>
    <xf numFmtId="0" fontId="30" fillId="6" borderId="9" xfId="3" applyFont="1" applyBorder="1" applyAlignment="1">
      <alignment horizontal="center" vertical="center" wrapText="1"/>
    </xf>
    <xf numFmtId="0" fontId="31" fillId="7" borderId="1" xfId="4" applyFont="1" applyBorder="1" applyAlignment="1">
      <alignment horizontal="center" vertical="center" wrapText="1"/>
    </xf>
    <xf numFmtId="0" fontId="28" fillId="0" borderId="1" xfId="4" applyFont="1" applyFill="1" applyBorder="1" applyAlignment="1">
      <alignment horizontal="center" vertical="center" wrapText="1"/>
    </xf>
    <xf numFmtId="0" fontId="31" fillId="7" borderId="9" xfId="4" applyFont="1" applyBorder="1" applyAlignment="1">
      <alignment horizontal="center" vertical="center" wrapText="1"/>
    </xf>
    <xf numFmtId="0" fontId="32" fillId="4" borderId="1" xfId="1" applyFont="1" applyBorder="1" applyAlignment="1">
      <alignment horizontal="center" vertical="center" wrapText="1"/>
    </xf>
    <xf numFmtId="0" fontId="16" fillId="0" borderId="0" xfId="0" applyFont="1"/>
    <xf numFmtId="0" fontId="16" fillId="0" borderId="0" xfId="0" applyFont="1" applyAlignment="1">
      <alignment horizontal="center" vertical="center"/>
    </xf>
    <xf numFmtId="0" fontId="28" fillId="2" borderId="13" xfId="0" applyFont="1" applyFill="1" applyBorder="1" applyAlignment="1">
      <alignment horizontal="center" vertical="center" wrapText="1"/>
    </xf>
    <xf numFmtId="0" fontId="28" fillId="2" borderId="8" xfId="0" applyFont="1" applyFill="1" applyBorder="1" applyAlignment="1">
      <alignment horizontal="center" vertical="center" wrapText="1"/>
    </xf>
    <xf numFmtId="0" fontId="16" fillId="0" borderId="16" xfId="0" applyFont="1" applyFill="1" applyBorder="1" applyAlignment="1">
      <alignment horizontal="center" vertical="center"/>
    </xf>
    <xf numFmtId="0" fontId="16" fillId="0" borderId="0" xfId="0" applyFont="1" applyFill="1"/>
    <xf numFmtId="0" fontId="16" fillId="0" borderId="17" xfId="0" applyFont="1" applyFill="1" applyBorder="1" applyAlignment="1">
      <alignment horizontal="center" vertical="center"/>
    </xf>
    <xf numFmtId="0" fontId="16" fillId="16" borderId="17" xfId="0" applyFont="1" applyFill="1" applyBorder="1" applyAlignment="1">
      <alignment horizontal="center" vertical="center"/>
    </xf>
    <xf numFmtId="0" fontId="16" fillId="0" borderId="0" xfId="0" applyFont="1" applyFill="1" applyAlignment="1">
      <alignment vertical="center"/>
    </xf>
    <xf numFmtId="0" fontId="16" fillId="0" borderId="18" xfId="0" applyFont="1" applyFill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8" fillId="0" borderId="15" xfId="0" applyFont="1" applyFill="1" applyBorder="1" applyAlignment="1">
      <alignment horizontal="left" vertical="center" wrapText="1"/>
    </xf>
    <xf numFmtId="49" fontId="16" fillId="0" borderId="0" xfId="0" applyNumberFormat="1" applyFont="1" applyFill="1" applyBorder="1" applyAlignment="1">
      <alignment horizontal="center"/>
    </xf>
    <xf numFmtId="0" fontId="18" fillId="0" borderId="1" xfId="0" applyFont="1" applyFill="1" applyBorder="1" applyAlignment="1">
      <alignment horizontal="left" vertical="center" wrapText="1"/>
    </xf>
    <xf numFmtId="0" fontId="18" fillId="16" borderId="1" xfId="0" applyFont="1" applyFill="1" applyBorder="1" applyAlignment="1">
      <alignment horizontal="left" vertical="center" wrapText="1"/>
    </xf>
    <xf numFmtId="0" fontId="16" fillId="16" borderId="18" xfId="0" applyFont="1" applyFill="1" applyBorder="1" applyAlignment="1">
      <alignment horizontal="center" vertical="center"/>
    </xf>
    <xf numFmtId="0" fontId="16" fillId="0" borderId="0" xfId="0" applyFont="1" applyAlignment="1">
      <alignment horizontal="center"/>
    </xf>
    <xf numFmtId="0" fontId="18" fillId="0" borderId="18" xfId="0" applyFont="1" applyFill="1" applyBorder="1" applyAlignment="1">
      <alignment horizontal="center" vertical="center"/>
    </xf>
    <xf numFmtId="44" fontId="16" fillId="0" borderId="1" xfId="0" applyNumberFormat="1" applyFont="1" applyFill="1" applyBorder="1" applyAlignment="1">
      <alignment horizontal="center" vertical="center"/>
    </xf>
    <xf numFmtId="44" fontId="28" fillId="2" borderId="8" xfId="0" applyNumberFormat="1" applyFont="1" applyFill="1" applyBorder="1" applyAlignment="1">
      <alignment horizontal="center" vertical="center" wrapText="1"/>
    </xf>
    <xf numFmtId="44" fontId="28" fillId="2" borderId="14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16" fillId="0" borderId="1" xfId="0" applyFont="1" applyFill="1" applyBorder="1" applyAlignment="1">
      <alignment horizontal="left" vertical="center"/>
    </xf>
    <xf numFmtId="44" fontId="16" fillId="0" borderId="0" xfId="0" applyNumberFormat="1" applyFont="1" applyAlignment="1">
      <alignment horizontal="center" vertical="center"/>
    </xf>
    <xf numFmtId="44" fontId="16" fillId="0" borderId="15" xfId="0" applyNumberFormat="1" applyFont="1" applyFill="1" applyBorder="1" applyAlignment="1">
      <alignment horizontal="center" vertical="center"/>
    </xf>
    <xf numFmtId="44" fontId="16" fillId="0" borderId="3" xfId="0" applyNumberFormat="1" applyFont="1" applyFill="1" applyBorder="1" applyAlignment="1">
      <alignment horizontal="center" vertical="center"/>
    </xf>
    <xf numFmtId="44" fontId="16" fillId="0" borderId="4" xfId="0" applyNumberFormat="1" applyFont="1" applyFill="1" applyBorder="1" applyAlignment="1">
      <alignment horizontal="center" vertical="center"/>
    </xf>
    <xf numFmtId="44" fontId="16" fillId="16" borderId="1" xfId="0" applyNumberFormat="1" applyFont="1" applyFill="1" applyBorder="1" applyAlignment="1">
      <alignment horizontal="center" vertical="center"/>
    </xf>
    <xf numFmtId="44" fontId="16" fillId="16" borderId="4" xfId="0" applyNumberFormat="1" applyFont="1" applyFill="1" applyBorder="1" applyAlignment="1">
      <alignment horizontal="center" vertical="center"/>
    </xf>
    <xf numFmtId="44" fontId="16" fillId="0" borderId="12" xfId="0" applyNumberFormat="1" applyFont="1" applyFill="1" applyBorder="1" applyAlignment="1">
      <alignment horizontal="center" vertical="center"/>
    </xf>
    <xf numFmtId="44" fontId="16" fillId="0" borderId="5" xfId="0" applyNumberFormat="1" applyFont="1" applyFill="1" applyBorder="1" applyAlignment="1">
      <alignment horizontal="center" vertical="center"/>
    </xf>
    <xf numFmtId="44" fontId="18" fillId="16" borderId="1" xfId="0" applyNumberFormat="1" applyFont="1" applyFill="1" applyBorder="1" applyAlignment="1">
      <alignment horizontal="center" vertical="center"/>
    </xf>
    <xf numFmtId="0" fontId="18" fillId="16" borderId="1" xfId="0" applyFont="1" applyFill="1" applyBorder="1" applyAlignment="1">
      <alignment horizontal="left" vertical="center"/>
    </xf>
    <xf numFmtId="0" fontId="16" fillId="0" borderId="0" xfId="0" applyFont="1" applyFill="1" applyAlignment="1"/>
    <xf numFmtId="44" fontId="18" fillId="16" borderId="4" xfId="0" applyNumberFormat="1" applyFont="1" applyFill="1" applyBorder="1" applyAlignment="1">
      <alignment horizontal="center" vertical="center"/>
    </xf>
    <xf numFmtId="44" fontId="18" fillId="16" borderId="12" xfId="0" applyNumberFormat="1" applyFont="1" applyFill="1" applyBorder="1" applyAlignment="1">
      <alignment horizontal="left" vertical="center"/>
    </xf>
    <xf numFmtId="44" fontId="18" fillId="16" borderId="12" xfId="0" applyNumberFormat="1" applyFont="1" applyFill="1" applyBorder="1" applyAlignment="1">
      <alignment horizontal="center" vertical="center"/>
    </xf>
    <xf numFmtId="44" fontId="18" fillId="16" borderId="5" xfId="0" applyNumberFormat="1" applyFont="1" applyFill="1" applyBorder="1" applyAlignment="1">
      <alignment horizontal="center" vertical="center"/>
    </xf>
    <xf numFmtId="0" fontId="28" fillId="2" borderId="8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8" fillId="0" borderId="12" xfId="0" applyFont="1" applyFill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5" xfId="0" applyFont="1" applyFill="1" applyBorder="1" applyAlignment="1">
      <alignment horizontal="left" vertical="center"/>
    </xf>
    <xf numFmtId="0" fontId="16" fillId="16" borderId="1" xfId="0" applyFont="1" applyFill="1" applyBorder="1" applyAlignment="1">
      <alignment horizontal="left" vertical="center"/>
    </xf>
    <xf numFmtId="0" fontId="16" fillId="0" borderId="1" xfId="1" applyFont="1" applyFill="1" applyBorder="1" applyAlignment="1">
      <alignment horizontal="left" vertical="center"/>
    </xf>
    <xf numFmtId="0" fontId="16" fillId="0" borderId="12" xfId="0" applyFont="1" applyFill="1" applyBorder="1" applyAlignment="1">
      <alignment horizontal="left" vertical="center"/>
    </xf>
    <xf numFmtId="0" fontId="16" fillId="16" borderId="1" xfId="0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left" vertical="center"/>
    </xf>
    <xf numFmtId="0" fontId="33" fillId="0" borderId="1" xfId="1" applyFont="1" applyFill="1" applyBorder="1" applyAlignment="1">
      <alignment horizontal="left" vertical="center"/>
    </xf>
    <xf numFmtId="0" fontId="34" fillId="0" borderId="1" xfId="0" applyFont="1" applyFill="1" applyBorder="1" applyAlignment="1">
      <alignment horizontal="left" vertical="center"/>
    </xf>
    <xf numFmtId="0" fontId="9" fillId="0" borderId="23" xfId="0" applyFont="1" applyFill="1" applyBorder="1" applyAlignment="1">
      <alignment horizontal="center" vertical="center"/>
    </xf>
    <xf numFmtId="0" fontId="10" fillId="0" borderId="24" xfId="0" applyFont="1" applyFill="1" applyBorder="1" applyAlignment="1">
      <alignment horizontal="left" vertical="center" wrapText="1"/>
    </xf>
    <xf numFmtId="0" fontId="10" fillId="0" borderId="24" xfId="0" applyFont="1" applyFill="1" applyBorder="1" applyAlignment="1">
      <alignment vertical="center" wrapText="1"/>
    </xf>
    <xf numFmtId="49" fontId="9" fillId="0" borderId="25" xfId="0" applyNumberFormat="1" applyFont="1" applyFill="1" applyBorder="1" applyAlignment="1">
      <alignment horizontal="center"/>
    </xf>
    <xf numFmtId="0" fontId="16" fillId="0" borderId="23" xfId="0" applyFont="1" applyFill="1" applyBorder="1" applyAlignment="1">
      <alignment horizontal="center" vertical="center"/>
    </xf>
    <xf numFmtId="44" fontId="16" fillId="0" borderId="24" xfId="0" applyNumberFormat="1" applyFont="1" applyFill="1" applyBorder="1" applyAlignment="1">
      <alignment horizontal="center" vertical="center"/>
    </xf>
    <xf numFmtId="44" fontId="16" fillId="0" borderId="25" xfId="0" applyNumberFormat="1" applyFont="1" applyFill="1" applyBorder="1" applyAlignment="1">
      <alignment horizontal="center" vertical="center"/>
    </xf>
    <xf numFmtId="0" fontId="10" fillId="16" borderId="16" xfId="0" applyFont="1" applyFill="1" applyBorder="1" applyAlignment="1">
      <alignment horizontal="center" vertical="center" wrapText="1"/>
    </xf>
    <xf numFmtId="0" fontId="10" fillId="16" borderId="15" xfId="0" applyFont="1" applyFill="1" applyBorder="1" applyAlignment="1">
      <alignment vertical="center" wrapText="1"/>
    </xf>
    <xf numFmtId="49" fontId="9" fillId="16" borderId="3" xfId="0" applyNumberFormat="1" applyFont="1" applyFill="1" applyBorder="1" applyAlignment="1">
      <alignment horizontal="center"/>
    </xf>
    <xf numFmtId="0" fontId="27" fillId="18" borderId="1" xfId="15" applyFont="1" applyFill="1" applyBorder="1" applyAlignment="1">
      <alignment horizontal="center" vertical="center" wrapText="1"/>
    </xf>
    <xf numFmtId="0" fontId="16" fillId="18" borderId="1" xfId="15" applyFont="1" applyFill="1" applyBorder="1" applyAlignment="1">
      <alignment vertical="center" wrapText="1"/>
    </xf>
    <xf numFmtId="0" fontId="16" fillId="18" borderId="1" xfId="15" applyFont="1" applyFill="1" applyBorder="1" applyAlignment="1">
      <alignment horizontal="center" vertical="center" wrapText="1"/>
    </xf>
    <xf numFmtId="0" fontId="16" fillId="18" borderId="9" xfId="15" applyFont="1" applyFill="1" applyBorder="1" applyAlignment="1">
      <alignment horizontal="center" vertical="center" wrapText="1"/>
    </xf>
    <xf numFmtId="0" fontId="16" fillId="18" borderId="1" xfId="15" applyFont="1" applyFill="1" applyBorder="1" applyAlignment="1">
      <alignment horizontal="center" vertical="center"/>
    </xf>
    <xf numFmtId="0" fontId="27" fillId="18" borderId="1" xfId="19" applyFont="1" applyFill="1" applyBorder="1" applyAlignment="1">
      <alignment horizontal="center" vertical="center" wrapText="1"/>
    </xf>
    <xf numFmtId="0" fontId="16" fillId="18" borderId="1" xfId="19" applyFont="1" applyFill="1" applyBorder="1" applyAlignment="1">
      <alignment horizontal="left" vertical="center" wrapText="1"/>
    </xf>
    <xf numFmtId="0" fontId="16" fillId="18" borderId="1" xfId="19" applyFont="1" applyFill="1" applyBorder="1" applyAlignment="1">
      <alignment horizontal="center" vertical="center" wrapText="1"/>
    </xf>
    <xf numFmtId="0" fontId="16" fillId="18" borderId="9" xfId="19" applyFont="1" applyFill="1" applyBorder="1" applyAlignment="1">
      <alignment horizontal="center" vertical="center" wrapText="1"/>
    </xf>
    <xf numFmtId="0" fontId="16" fillId="18" borderId="1" xfId="19" applyFont="1" applyFill="1" applyBorder="1" applyAlignment="1">
      <alignment horizontal="center" vertical="center"/>
    </xf>
    <xf numFmtId="0" fontId="16" fillId="18" borderId="1" xfId="19" quotePrefix="1" applyFont="1" applyFill="1" applyBorder="1" applyAlignment="1">
      <alignment horizontal="center" vertical="center" wrapText="1"/>
    </xf>
    <xf numFmtId="0" fontId="27" fillId="18" borderId="1" xfId="20" applyFont="1" applyFill="1" applyBorder="1" applyAlignment="1">
      <alignment horizontal="center" vertical="center" wrapText="1"/>
    </xf>
    <xf numFmtId="0" fontId="16" fillId="18" borderId="1" xfId="20" applyFont="1" applyFill="1" applyBorder="1" applyAlignment="1">
      <alignment horizontal="left" vertical="center" wrapText="1"/>
    </xf>
    <xf numFmtId="0" fontId="16" fillId="18" borderId="1" xfId="20" applyFont="1" applyFill="1" applyBorder="1" applyAlignment="1">
      <alignment horizontal="center" vertical="center" wrapText="1"/>
    </xf>
    <xf numFmtId="0" fontId="16" fillId="18" borderId="9" xfId="20" applyFont="1" applyFill="1" applyBorder="1" applyAlignment="1">
      <alignment horizontal="center" vertical="center" wrapText="1"/>
    </xf>
    <xf numFmtId="0" fontId="28" fillId="18" borderId="1" xfId="4" applyFont="1" applyFill="1" applyBorder="1" applyAlignment="1">
      <alignment horizontal="center" vertical="center" wrapText="1"/>
    </xf>
    <xf numFmtId="0" fontId="18" fillId="18" borderId="1" xfId="4" applyFont="1" applyFill="1" applyBorder="1" applyAlignment="1">
      <alignment horizontal="left" vertical="center" wrapText="1"/>
    </xf>
    <xf numFmtId="0" fontId="18" fillId="18" borderId="1" xfId="4" applyFont="1" applyFill="1" applyBorder="1" applyAlignment="1">
      <alignment horizontal="center" vertical="center" wrapText="1"/>
    </xf>
    <xf numFmtId="0" fontId="18" fillId="18" borderId="9" xfId="4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/>
    </xf>
    <xf numFmtId="0" fontId="28" fillId="18" borderId="1" xfId="1" applyFont="1" applyFill="1" applyBorder="1" applyAlignment="1">
      <alignment horizontal="center" vertical="center" wrapText="1"/>
    </xf>
    <xf numFmtId="0" fontId="18" fillId="18" borderId="1" xfId="1" applyFont="1" applyFill="1" applyBorder="1" applyAlignment="1">
      <alignment horizontal="left" vertical="center" wrapText="1"/>
    </xf>
    <xf numFmtId="0" fontId="18" fillId="18" borderId="1" xfId="1" applyFont="1" applyFill="1" applyBorder="1" applyAlignment="1">
      <alignment horizontal="center" vertical="center" wrapText="1"/>
    </xf>
    <xf numFmtId="0" fontId="28" fillId="18" borderId="9" xfId="4" applyFont="1" applyFill="1" applyBorder="1" applyAlignment="1">
      <alignment horizontal="center" vertical="center" wrapText="1"/>
    </xf>
    <xf numFmtId="0" fontId="28" fillId="18" borderId="1" xfId="3" applyFont="1" applyFill="1" applyBorder="1" applyAlignment="1">
      <alignment horizontal="center" vertical="center" wrapText="1"/>
    </xf>
    <xf numFmtId="0" fontId="18" fillId="18" borderId="1" xfId="3" applyFont="1" applyFill="1" applyBorder="1" applyAlignment="1">
      <alignment horizontal="left" vertical="center" wrapText="1"/>
    </xf>
    <xf numFmtId="0" fontId="18" fillId="18" borderId="1" xfId="3" applyFont="1" applyFill="1" applyBorder="1" applyAlignment="1">
      <alignment horizontal="center" vertical="center" wrapText="1"/>
    </xf>
    <xf numFmtId="0" fontId="18" fillId="18" borderId="9" xfId="3" applyFont="1" applyFill="1" applyBorder="1" applyAlignment="1">
      <alignment horizontal="center" vertical="center" wrapText="1"/>
    </xf>
    <xf numFmtId="44" fontId="18" fillId="0" borderId="1" xfId="0" applyNumberFormat="1" applyFont="1" applyFill="1" applyBorder="1" applyAlignment="1">
      <alignment horizontal="center" vertical="center"/>
    </xf>
    <xf numFmtId="44" fontId="18" fillId="0" borderId="4" xfId="0" applyNumberFormat="1" applyFont="1" applyFill="1" applyBorder="1" applyAlignment="1">
      <alignment horizontal="center" vertical="center"/>
    </xf>
    <xf numFmtId="0" fontId="18" fillId="16" borderId="16" xfId="0" applyFont="1" applyFill="1" applyBorder="1" applyAlignment="1">
      <alignment horizontal="center" vertical="center" wrapText="1"/>
    </xf>
    <xf numFmtId="0" fontId="18" fillId="16" borderId="15" xfId="0" applyFont="1" applyFill="1" applyBorder="1" applyAlignment="1">
      <alignment horizontal="left" vertical="center" wrapText="1"/>
    </xf>
    <xf numFmtId="44" fontId="16" fillId="16" borderId="15" xfId="0" applyNumberFormat="1" applyFont="1" applyFill="1" applyBorder="1" applyAlignment="1">
      <alignment horizontal="center" vertical="center"/>
    </xf>
    <xf numFmtId="44" fontId="16" fillId="16" borderId="3" xfId="0" applyNumberFormat="1" applyFont="1" applyFill="1" applyBorder="1" applyAlignment="1">
      <alignment horizontal="center" vertical="center"/>
    </xf>
    <xf numFmtId="0" fontId="13" fillId="3" borderId="19" xfId="0" applyFont="1" applyFill="1" applyBorder="1" applyAlignment="1">
      <alignment horizontal="center"/>
    </xf>
    <xf numFmtId="0" fontId="13" fillId="3" borderId="20" xfId="0" applyFont="1" applyFill="1" applyBorder="1" applyAlignment="1">
      <alignment horizontal="center"/>
    </xf>
    <xf numFmtId="0" fontId="13" fillId="3" borderId="21" xfId="0" applyFont="1" applyFill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3" fillId="0" borderId="0" xfId="0" applyFont="1" applyFill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horizontal="left"/>
    </xf>
    <xf numFmtId="0" fontId="35" fillId="0" borderId="0" xfId="0" applyFont="1" applyAlignment="1">
      <alignment horizontal="center" vertical="center"/>
    </xf>
    <xf numFmtId="0" fontId="21" fillId="0" borderId="6" xfId="0" applyFont="1" applyBorder="1" applyAlignment="1">
      <alignment horizontal="center" vertical="center" wrapText="1"/>
    </xf>
    <xf numFmtId="0" fontId="21" fillId="0" borderId="22" xfId="0" applyFont="1" applyBorder="1" applyAlignment="1">
      <alignment horizontal="center" vertical="center" wrapText="1"/>
    </xf>
    <xf numFmtId="0" fontId="35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22" fillId="0" borderId="6" xfId="0" applyFont="1" applyBorder="1" applyAlignment="1">
      <alignment horizontal="center" vertical="center" wrapText="1"/>
    </xf>
    <xf numFmtId="0" fontId="22" fillId="0" borderId="22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26" fillId="3" borderId="19" xfId="0" applyFont="1" applyFill="1" applyBorder="1" applyAlignment="1">
      <alignment horizontal="center"/>
    </xf>
    <xf numFmtId="0" fontId="26" fillId="3" borderId="20" xfId="0" applyFont="1" applyFill="1" applyBorder="1" applyAlignment="1">
      <alignment horizontal="center"/>
    </xf>
    <xf numFmtId="0" fontId="26" fillId="3" borderId="21" xfId="0" applyFont="1" applyFill="1" applyBorder="1" applyAlignment="1">
      <alignment horizontal="center"/>
    </xf>
    <xf numFmtId="0" fontId="26" fillId="0" borderId="0" xfId="0" applyFont="1" applyAlignment="1">
      <alignment horizontal="left"/>
    </xf>
    <xf numFmtId="0" fontId="26" fillId="0" borderId="0" xfId="0" applyFont="1" applyAlignment="1">
      <alignment horizontal="left" vertical="center"/>
    </xf>
  </cellXfs>
  <cellStyles count="21">
    <cellStyle name="40% - Énfasis1" xfId="15" builtinId="31"/>
    <cellStyle name="40% - Énfasis2" xfId="16" builtinId="35"/>
    <cellStyle name="40% - Énfasis3" xfId="17" builtinId="39"/>
    <cellStyle name="40% - Énfasis4" xfId="19" builtinId="43"/>
    <cellStyle name="40% - Énfasis5" xfId="20" builtinId="47"/>
    <cellStyle name="40% - Énfasis6" xfId="6" builtinId="51"/>
    <cellStyle name="Buena" xfId="3" builtinId="26"/>
    <cellStyle name="Énfasis4" xfId="18" builtinId="41"/>
    <cellStyle name="Énfasis6" xfId="5" builtinId="49"/>
    <cellStyle name="Incorrecto" xfId="1" builtinId="27"/>
    <cellStyle name="Millares 2" xfId="8"/>
    <cellStyle name="Millares 3" xfId="9"/>
    <cellStyle name="Moneda 2" xfId="7"/>
    <cellStyle name="Neutral" xfId="4" builtinId="28"/>
    <cellStyle name="Normal" xfId="0" builtinId="0"/>
    <cellStyle name="Normal 2" xfId="10"/>
    <cellStyle name="Normal 2 2" xfId="11"/>
    <cellStyle name="Normal 4" xfId="12"/>
    <cellStyle name="Normal 5" xfId="13"/>
    <cellStyle name="Normal 6" xfId="14"/>
    <cellStyle name="Notas" xfId="2" builtinId="10"/>
  </cellStyles>
  <dxfs count="10">
    <dxf>
      <fill>
        <patternFill patternType="solid">
          <fgColor rgb="FF4F81BD"/>
          <bgColor rgb="FF000000"/>
        </patternFill>
      </fill>
    </dxf>
    <dxf>
      <fill>
        <patternFill patternType="solid">
          <fgColor rgb="FFC6EFCE"/>
          <bgColor rgb="FFFFFFFF"/>
        </patternFill>
      </fill>
    </dxf>
    <dxf>
      <fill>
        <patternFill patternType="solid">
          <fgColor rgb="FFFFFF99"/>
          <bgColor rgb="FF000000"/>
        </patternFill>
      </fill>
    </dxf>
    <dxf>
      <fill>
        <patternFill patternType="solid">
          <fgColor rgb="FFE26B0A"/>
          <bgColor rgb="FF000000"/>
        </patternFill>
      </fill>
    </dxf>
    <dxf>
      <fill>
        <patternFill patternType="solid">
          <fgColor rgb="FFFFC7CE"/>
          <bgColor rgb="FFFFFFFF"/>
        </patternFill>
      </fill>
    </dxf>
    <dxf>
      <fill>
        <patternFill patternType="solid">
          <fgColor rgb="FFB7DEE8"/>
          <bgColor rgb="FF000000"/>
        </patternFill>
      </fill>
    </dxf>
    <dxf>
      <fill>
        <patternFill patternType="solid">
          <fgColor rgb="FFB1A0C7"/>
          <bgColor rgb="FF000000"/>
        </patternFill>
      </fill>
    </dxf>
    <dxf>
      <fill>
        <patternFill patternType="solid">
          <fgColor rgb="FF8DB4E2"/>
          <bgColor rgb="FF000000"/>
        </patternFill>
      </fill>
    </dxf>
    <dxf>
      <fill>
        <patternFill patternType="solid">
          <fgColor rgb="FFDA9694"/>
          <bgColor rgb="FF000000"/>
        </patternFill>
      </fill>
    </dxf>
    <dxf>
      <fill>
        <patternFill patternType="solid">
          <fgColor rgb="FFFFEB9C"/>
          <bgColor rgb="FFFFFFFF"/>
        </patternFill>
      </fill>
    </dxf>
  </dxfs>
  <tableStyles count="0" defaultTableStyle="TableStyleMedium2" defaultPivotStyle="PivotStyleLight16"/>
  <colors>
    <mruColors>
      <color rgb="FFFFFF99"/>
      <color rgb="FFFFFF66"/>
      <color rgb="FFFFFFCC"/>
      <color rgb="FFCCFFFF"/>
      <color rgb="FFCCCCFF"/>
      <color rgb="FF9999FF"/>
      <color rgb="FFFFCC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47625</xdr:rowOff>
    </xdr:from>
    <xdr:to>
      <xdr:col>1</xdr:col>
      <xdr:colOff>972256</xdr:colOff>
      <xdr:row>0</xdr:row>
      <xdr:rowOff>1070509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47625"/>
          <a:ext cx="1477081" cy="102288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76200</xdr:rowOff>
    </xdr:from>
    <xdr:to>
      <xdr:col>1</xdr:col>
      <xdr:colOff>1496131</xdr:colOff>
      <xdr:row>0</xdr:row>
      <xdr:rowOff>1096886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0" y="76200"/>
          <a:ext cx="1477081" cy="102288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47625</xdr:rowOff>
    </xdr:from>
    <xdr:to>
      <xdr:col>1</xdr:col>
      <xdr:colOff>914400</xdr:colOff>
      <xdr:row>0</xdr:row>
      <xdr:rowOff>1070509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47625"/>
          <a:ext cx="1419225" cy="10228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mailto:tecnicomonitoreo@conadi.gob.gt" TargetMode="External"/><Relationship Id="rId18" Type="http://schemas.openxmlformats.org/officeDocument/2006/relationships/hyperlink" Target="mailto:tecnicocompras1@conadi.gob.gt" TargetMode="External"/><Relationship Id="rId26" Type="http://schemas.openxmlformats.org/officeDocument/2006/relationships/hyperlink" Target="mailto:kosorio@conadi.gob.gt" TargetMode="External"/><Relationship Id="rId39" Type="http://schemas.openxmlformats.org/officeDocument/2006/relationships/hyperlink" Target="mailto:secretariaincidencia@conadi.gob.gt" TargetMode="External"/><Relationship Id="rId21" Type="http://schemas.openxmlformats.org/officeDocument/2006/relationships/hyperlink" Target="mailto:archivogeneral@conadi.gob.gt" TargetMode="External"/><Relationship Id="rId34" Type="http://schemas.openxmlformats.org/officeDocument/2006/relationships/hyperlink" Target="mailto:asistentefinanciero@conadi.gob.gt" TargetMode="External"/><Relationship Id="rId42" Type="http://schemas.openxmlformats.org/officeDocument/2006/relationships/hyperlink" Target="mailto:tecnicojusticia@conadi.gob.gt" TargetMode="External"/><Relationship Id="rId47" Type="http://schemas.openxmlformats.org/officeDocument/2006/relationships/hyperlink" Target="mailto:subsectorestec@conadi.gob.gt" TargetMode="External"/><Relationship Id="rId50" Type="http://schemas.openxmlformats.org/officeDocument/2006/relationships/hyperlink" Target="mailto:promotor.altaverapaz@conadi.gob.gt" TargetMode="External"/><Relationship Id="rId55" Type="http://schemas.openxmlformats.org/officeDocument/2006/relationships/hyperlink" Target="mailto:promotor.retalhuleu@conadi.gob.gt" TargetMode="External"/><Relationship Id="rId63" Type="http://schemas.openxmlformats.org/officeDocument/2006/relationships/hyperlink" Target="mailto:promotor.escuintla@conadi.gob.gt" TargetMode="External"/><Relationship Id="rId68" Type="http://schemas.openxmlformats.org/officeDocument/2006/relationships/hyperlink" Target="mailto:promotor.quetzaltenango@conadi.gob.gt" TargetMode="External"/><Relationship Id="rId76" Type="http://schemas.openxmlformats.org/officeDocument/2006/relationships/hyperlink" Target="mailto:promotor.quiche@conadi.gob.gt" TargetMode="External"/><Relationship Id="rId84" Type="http://schemas.openxmlformats.org/officeDocument/2006/relationships/hyperlink" Target="mailto:mensajeria@conadi.gob.gt" TargetMode="External"/><Relationship Id="rId7" Type="http://schemas.openxmlformats.org/officeDocument/2006/relationships/hyperlink" Target="mailto:dbarrientos@conadi.gob.gt" TargetMode="External"/><Relationship Id="rId71" Type="http://schemas.openxmlformats.org/officeDocument/2006/relationships/hyperlink" Target="mailto:secretariasubsectores@conadi.gob.gt" TargetMode="External"/><Relationship Id="rId2" Type="http://schemas.openxmlformats.org/officeDocument/2006/relationships/hyperlink" Target="mailto:asisdirgeneral@conadi.gob.gt" TargetMode="External"/><Relationship Id="rId16" Type="http://schemas.openxmlformats.org/officeDocument/2006/relationships/hyperlink" Target="mailto:comprasjefatura@conadi.gob.gt" TargetMode="External"/><Relationship Id="rId29" Type="http://schemas.openxmlformats.org/officeDocument/2006/relationships/hyperlink" Target="mailto:jestrada@conadi.gob.gt" TargetMode="External"/><Relationship Id="rId11" Type="http://schemas.openxmlformats.org/officeDocument/2006/relationships/hyperlink" Target="mailto:tecnicoplanificacion@conadi.gob.gt" TargetMode="External"/><Relationship Id="rId24" Type="http://schemas.openxmlformats.org/officeDocument/2006/relationships/hyperlink" Target="mailto:jpesteban@conadi.gob.gt" TargetMode="External"/><Relationship Id="rId32" Type="http://schemas.openxmlformats.org/officeDocument/2006/relationships/hyperlink" Target="mailto:gestrada@conadi.gob.gt" TargetMode="External"/><Relationship Id="rId37" Type="http://schemas.openxmlformats.org/officeDocument/2006/relationships/hyperlink" Target="mailto:jefaturasubsectores@conadi.gob.gt" TargetMode="External"/><Relationship Id="rId40" Type="http://schemas.openxmlformats.org/officeDocument/2006/relationships/hyperlink" Target="mailto:asispcuidadana@conadi.gob.gt" TargetMode="External"/><Relationship Id="rId45" Type="http://schemas.openxmlformats.org/officeDocument/2006/relationships/hyperlink" Target="mailto:asistentepromotoresoccidente@conadi.gob.gt" TargetMode="External"/><Relationship Id="rId53" Type="http://schemas.openxmlformats.org/officeDocument/2006/relationships/hyperlink" Target="mailto:promotor.chiquimula@conadi.gob.gt" TargetMode="External"/><Relationship Id="rId58" Type="http://schemas.openxmlformats.org/officeDocument/2006/relationships/hyperlink" Target="mailto:promotor.santarosa@conadi.gob.gt" TargetMode="External"/><Relationship Id="rId66" Type="http://schemas.openxmlformats.org/officeDocument/2006/relationships/hyperlink" Target="mailto:promotor.jalapa@conadi.gob.gt" TargetMode="External"/><Relationship Id="rId74" Type="http://schemas.openxmlformats.org/officeDocument/2006/relationships/hyperlink" Target="mailto:regionalcoordinador3@conadi.gob.gt" TargetMode="External"/><Relationship Id="rId79" Type="http://schemas.openxmlformats.org/officeDocument/2006/relationships/hyperlink" Target="mailto:guardian01@conadi.gob.gt" TargetMode="External"/><Relationship Id="rId87" Type="http://schemas.openxmlformats.org/officeDocument/2006/relationships/printerSettings" Target="../printerSettings/printerSettings2.bin"/><Relationship Id="rId5" Type="http://schemas.openxmlformats.org/officeDocument/2006/relationships/hyperlink" Target="mailto:asesorjuridico@conadi.gob.gt" TargetMode="External"/><Relationship Id="rId61" Type="http://schemas.openxmlformats.org/officeDocument/2006/relationships/hyperlink" Target="mailto:peten@conadi.gob.gt" TargetMode="External"/><Relationship Id="rId82" Type="http://schemas.openxmlformats.org/officeDocument/2006/relationships/hyperlink" Target="mailto:jefaturapciudadana@conadi.gob.gt" TargetMode="External"/><Relationship Id="rId19" Type="http://schemas.openxmlformats.org/officeDocument/2006/relationships/hyperlink" Target="mailto:serviciosgenerales@conadi.gob.gt" TargetMode="External"/><Relationship Id="rId4" Type="http://schemas.openxmlformats.org/officeDocument/2006/relationships/hyperlink" Target="mailto:subdirecciongeneral@conadi.gob.gt" TargetMode="External"/><Relationship Id="rId9" Type="http://schemas.openxmlformats.org/officeDocument/2006/relationships/hyperlink" Target="mailto:asistenterrhh@conadi.gob.gt" TargetMode="External"/><Relationship Id="rId14" Type="http://schemas.openxmlformats.org/officeDocument/2006/relationships/hyperlink" Target="mailto:direccionadministrativa@conadi.gob.gt" TargetMode="External"/><Relationship Id="rId22" Type="http://schemas.openxmlformats.org/officeDocument/2006/relationships/hyperlink" Target="mailto:faguilar@conadi.gob.gt" TargetMode="External"/><Relationship Id="rId27" Type="http://schemas.openxmlformats.org/officeDocument/2006/relationships/hyperlink" Target="mailto:cagreda@conadi.gob.gt" TargetMode="External"/><Relationship Id="rId30" Type="http://schemas.openxmlformats.org/officeDocument/2006/relationships/hyperlink" Target="mailto:tecnicoaip@conadi,gob.gt" TargetMode="External"/><Relationship Id="rId35" Type="http://schemas.openxmlformats.org/officeDocument/2006/relationships/hyperlink" Target="mailto:direcciontecnica@conadi.gob.gt" TargetMode="External"/><Relationship Id="rId43" Type="http://schemas.openxmlformats.org/officeDocument/2006/relationships/hyperlink" Target="mailto:secretariajusticia@conadi.gob.gt" TargetMode="External"/><Relationship Id="rId48" Type="http://schemas.openxmlformats.org/officeDocument/2006/relationships/hyperlink" Target="mailto:promotor.chimaltenango@conadi.gob.gt" TargetMode="External"/><Relationship Id="rId56" Type="http://schemas.openxmlformats.org/officeDocument/2006/relationships/hyperlink" Target="mailto:promotor.progreso@conadi,gob.gt" TargetMode="External"/><Relationship Id="rId64" Type="http://schemas.openxmlformats.org/officeDocument/2006/relationships/hyperlink" Target="mailto:promotor.huehuetenango@conadi.gob.gt" TargetMode="External"/><Relationship Id="rId69" Type="http://schemas.openxmlformats.org/officeDocument/2006/relationships/hyperlink" Target="mailto:promotor.sanmarcos@conadi.gob.gt" TargetMode="External"/><Relationship Id="rId77" Type="http://schemas.openxmlformats.org/officeDocument/2006/relationships/hyperlink" Target="mailto:jloarca@conadi.gob.gt" TargetMode="External"/><Relationship Id="rId8" Type="http://schemas.openxmlformats.org/officeDocument/2006/relationships/hyperlink" Target="mailto:formacionrrhh@conadi.gob.gt" TargetMode="External"/><Relationship Id="rId51" Type="http://schemas.openxmlformats.org/officeDocument/2006/relationships/hyperlink" Target="mailto:promotor.bajaverapaz@conadi.gob.gt" TargetMode="External"/><Relationship Id="rId72" Type="http://schemas.openxmlformats.org/officeDocument/2006/relationships/hyperlink" Target="mailto:jefaturasubsectores@conadi.gob.gt" TargetMode="External"/><Relationship Id="rId80" Type="http://schemas.openxmlformats.org/officeDocument/2006/relationships/hyperlink" Target="mailto:tecnicocompras3@conadi.gob.gt" TargetMode="External"/><Relationship Id="rId85" Type="http://schemas.openxmlformats.org/officeDocument/2006/relationships/hyperlink" Target="mailto:lzuniga@conadi.gob.gt" TargetMode="External"/><Relationship Id="rId3" Type="http://schemas.openxmlformats.org/officeDocument/2006/relationships/hyperlink" Target="mailto:pmendez@conadi.gob.gt" TargetMode="External"/><Relationship Id="rId12" Type="http://schemas.openxmlformats.org/officeDocument/2006/relationships/hyperlink" Target="mailto:tecnicodatos@conadi.gob.gt" TargetMode="External"/><Relationship Id="rId17" Type="http://schemas.openxmlformats.org/officeDocument/2006/relationships/hyperlink" Target="mailto:tecnicocompras2@conadi.gob.gt" TargetMode="External"/><Relationship Id="rId25" Type="http://schemas.openxmlformats.org/officeDocument/2006/relationships/hyperlink" Target="mailto:almacen@conadi.gob.gt" TargetMode="External"/><Relationship Id="rId33" Type="http://schemas.openxmlformats.org/officeDocument/2006/relationships/hyperlink" Target="mailto:auxiliarcontable@conadi.gob.gt" TargetMode="External"/><Relationship Id="rId38" Type="http://schemas.openxmlformats.org/officeDocument/2006/relationships/hyperlink" Target="mailto:incidenciatec01@conadi.gob.gt" TargetMode="External"/><Relationship Id="rId46" Type="http://schemas.openxmlformats.org/officeDocument/2006/relationships/hyperlink" Target="mailto:asistentepromotoresoriente@conadi.gob.gt" TargetMode="External"/><Relationship Id="rId59" Type="http://schemas.openxmlformats.org/officeDocument/2006/relationships/hyperlink" Target="mailto:promotor.totonicapan@conadi.gob.gt" TargetMode="External"/><Relationship Id="rId67" Type="http://schemas.openxmlformats.org/officeDocument/2006/relationships/hyperlink" Target="mailto:promotor.izabal@conadi.gob.gt" TargetMode="External"/><Relationship Id="rId20" Type="http://schemas.openxmlformats.org/officeDocument/2006/relationships/hyperlink" Target="mailto:informatica@conadi.gob.gt" TargetMode="External"/><Relationship Id="rId41" Type="http://schemas.openxmlformats.org/officeDocument/2006/relationships/hyperlink" Target="mailto:jefaturajusticia@conadi.gob.gt" TargetMode="External"/><Relationship Id="rId54" Type="http://schemas.openxmlformats.org/officeDocument/2006/relationships/hyperlink" Target="mailto:promotor.jutiapa@conadi.gob.gt" TargetMode="External"/><Relationship Id="rId62" Type="http://schemas.openxmlformats.org/officeDocument/2006/relationships/hyperlink" Target="mailto:promotor.sacatepequez@conadi.gob.gt" TargetMode="External"/><Relationship Id="rId70" Type="http://schemas.openxmlformats.org/officeDocument/2006/relationships/hyperlink" Target="mailto:promotor.quiche@conadi.gob.gt" TargetMode="External"/><Relationship Id="rId75" Type="http://schemas.openxmlformats.org/officeDocument/2006/relationships/hyperlink" Target="mailto:regionalcoordinador2@conadi.gob.gt" TargetMode="External"/><Relationship Id="rId83" Type="http://schemas.openxmlformats.org/officeDocument/2006/relationships/hyperlink" Target="mailto:gdmolina@conadi.gob.gt" TargetMode="External"/><Relationship Id="rId88" Type="http://schemas.openxmlformats.org/officeDocument/2006/relationships/drawing" Target="../drawings/drawing2.xml"/><Relationship Id="rId1" Type="http://schemas.openxmlformats.org/officeDocument/2006/relationships/hyperlink" Target="mailto:direcciongeneral@conadi.gob.gt" TargetMode="External"/><Relationship Id="rId6" Type="http://schemas.openxmlformats.org/officeDocument/2006/relationships/hyperlink" Target="mailto:nominas@conadi.gob.gt" TargetMode="External"/><Relationship Id="rId15" Type="http://schemas.openxmlformats.org/officeDocument/2006/relationships/hyperlink" Target="mailto:encargadoadministrativo@conadi.gob.gt" TargetMode="External"/><Relationship Id="rId23" Type="http://schemas.openxmlformats.org/officeDocument/2006/relationships/hyperlink" Target="mailto:guardian02@conadi.gob.gt" TargetMode="External"/><Relationship Id="rId28" Type="http://schemas.openxmlformats.org/officeDocument/2006/relationships/hyperlink" Target="mailto:dgrafico@conadi.gob.gt" TargetMode="External"/><Relationship Id="rId36" Type="http://schemas.openxmlformats.org/officeDocument/2006/relationships/hyperlink" Target="mailto:subdirecciontecnica@conadi.gob.gt" TargetMode="External"/><Relationship Id="rId49" Type="http://schemas.openxmlformats.org/officeDocument/2006/relationships/hyperlink" Target="mailto:promotor.solola@conadi.gob.gt" TargetMode="External"/><Relationship Id="rId57" Type="http://schemas.openxmlformats.org/officeDocument/2006/relationships/hyperlink" Target="mailto:promotor.guatemala02@conadi.gob.gt" TargetMode="External"/><Relationship Id="rId10" Type="http://schemas.openxmlformats.org/officeDocument/2006/relationships/hyperlink" Target="mailto:dirplanificacion@conadi.gob.gt" TargetMode="External"/><Relationship Id="rId31" Type="http://schemas.openxmlformats.org/officeDocument/2006/relationships/hyperlink" Target="mailto:tecnicoauditoriainterna02@conadi.gob.gt" TargetMode="External"/><Relationship Id="rId44" Type="http://schemas.openxmlformats.org/officeDocument/2006/relationships/hyperlink" Target="mailto:jefaturapromotores@conadi.gob.gt" TargetMode="External"/><Relationship Id="rId52" Type="http://schemas.openxmlformats.org/officeDocument/2006/relationships/hyperlink" Target="mailto:promotor.zacapa@conadi.gob.gt" TargetMode="External"/><Relationship Id="rId60" Type="http://schemas.openxmlformats.org/officeDocument/2006/relationships/hyperlink" Target="mailto:delegado2quetzaltenango@conadi.gob.gt" TargetMode="External"/><Relationship Id="rId65" Type="http://schemas.openxmlformats.org/officeDocument/2006/relationships/hyperlink" Target="mailto:promotor.suchitepequez@conadi.gob.gt" TargetMode="External"/><Relationship Id="rId73" Type="http://schemas.openxmlformats.org/officeDocument/2006/relationships/hyperlink" Target="mailto:tecinventario1@conadi.gob.gt" TargetMode="External"/><Relationship Id="rId78" Type="http://schemas.openxmlformats.org/officeDocument/2006/relationships/hyperlink" Target="mailto:guardian03@conadi.gob.gt" TargetMode="External"/><Relationship Id="rId81" Type="http://schemas.openxmlformats.org/officeDocument/2006/relationships/hyperlink" Target="mailto:tecnicoauditoriainterna01@conadi.gob.gt" TargetMode="External"/><Relationship Id="rId86" Type="http://schemas.openxmlformats.org/officeDocument/2006/relationships/hyperlink" Target="mailto:asistente.dt@conadi.gob.gt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41"/>
  <sheetViews>
    <sheetView showGridLines="0" zoomScaleNormal="100" workbookViewId="0">
      <selection activeCell="C15" sqref="C15"/>
    </sheetView>
  </sheetViews>
  <sheetFormatPr baseColWidth="10" defaultRowHeight="15" customHeight="1" x14ac:dyDescent="0.25"/>
  <cols>
    <col min="1" max="1" width="9.42578125" style="1" bestFit="1" customWidth="1"/>
    <col min="2" max="2" width="65" style="2" customWidth="1"/>
    <col min="3" max="3" width="134.140625" style="2" customWidth="1"/>
    <col min="4" max="4" width="16" style="2" bestFit="1" customWidth="1"/>
    <col min="5" max="16384" width="11.42578125" style="2"/>
  </cols>
  <sheetData>
    <row r="1" spans="1:4" ht="90" customHeight="1" x14ac:dyDescent="0.25">
      <c r="A1" s="226"/>
      <c r="B1" s="226"/>
      <c r="C1" s="226"/>
      <c r="D1" s="226"/>
    </row>
    <row r="2" spans="1:4" ht="20.25" x14ac:dyDescent="0.25">
      <c r="A2" s="108"/>
      <c r="B2" s="231" t="s">
        <v>352</v>
      </c>
      <c r="C2" s="231"/>
      <c r="D2" s="231"/>
    </row>
    <row r="3" spans="1:4" ht="15" customHeight="1" x14ac:dyDescent="0.25">
      <c r="A3" s="2"/>
      <c r="B3" s="227" t="s">
        <v>278</v>
      </c>
      <c r="C3" s="227"/>
      <c r="D3" s="227"/>
    </row>
    <row r="4" spans="1:4" ht="15" customHeight="1" x14ac:dyDescent="0.25">
      <c r="A4" s="2"/>
      <c r="B4" s="227" t="s">
        <v>279</v>
      </c>
      <c r="C4" s="227"/>
      <c r="D4" s="227"/>
    </row>
    <row r="5" spans="1:4" ht="15" customHeight="1" x14ac:dyDescent="0.25">
      <c r="A5" s="2"/>
      <c r="B5" s="227" t="s">
        <v>280</v>
      </c>
      <c r="C5" s="227"/>
      <c r="D5" s="227"/>
    </row>
    <row r="6" spans="1:4" ht="15" customHeight="1" x14ac:dyDescent="0.25">
      <c r="A6" s="2"/>
      <c r="B6" s="44" t="s">
        <v>281</v>
      </c>
      <c r="C6" s="230" t="s">
        <v>285</v>
      </c>
      <c r="D6" s="230"/>
    </row>
    <row r="7" spans="1:4" ht="15" customHeight="1" x14ac:dyDescent="0.25">
      <c r="A7" s="2"/>
      <c r="B7" s="229" t="s">
        <v>282</v>
      </c>
      <c r="C7" s="229"/>
      <c r="D7" s="229"/>
    </row>
    <row r="8" spans="1:4" ht="15" customHeight="1" x14ac:dyDescent="0.25">
      <c r="A8" s="2"/>
      <c r="B8" s="227" t="s">
        <v>283</v>
      </c>
      <c r="C8" s="227"/>
      <c r="D8" s="227"/>
    </row>
    <row r="9" spans="1:4" ht="15" customHeight="1" x14ac:dyDescent="0.25">
      <c r="A9" s="2"/>
      <c r="B9" s="228" t="s">
        <v>369</v>
      </c>
      <c r="C9" s="228"/>
      <c r="D9" s="228"/>
    </row>
    <row r="10" spans="1:4" ht="15" customHeight="1" x14ac:dyDescent="0.25">
      <c r="A10" s="2"/>
      <c r="B10" s="227" t="s">
        <v>372</v>
      </c>
      <c r="C10" s="227"/>
      <c r="D10" s="227"/>
    </row>
    <row r="11" spans="1:4" ht="15" customHeight="1" thickBot="1" x14ac:dyDescent="0.3"/>
    <row r="12" spans="1:4" ht="15" customHeight="1" thickBot="1" x14ac:dyDescent="0.3">
      <c r="A12" s="223" t="s">
        <v>194</v>
      </c>
      <c r="B12" s="224"/>
      <c r="C12" s="224"/>
      <c r="D12" s="225"/>
    </row>
    <row r="13" spans="1:4" ht="15" customHeight="1" thickBot="1" x14ac:dyDescent="0.3">
      <c r="A13" s="3" t="s">
        <v>7</v>
      </c>
      <c r="B13" s="4" t="s">
        <v>0</v>
      </c>
      <c r="C13" s="4" t="s">
        <v>122</v>
      </c>
      <c r="D13" s="5" t="s">
        <v>138</v>
      </c>
    </row>
    <row r="14" spans="1:4" s="10" customFormat="1" ht="15" customHeight="1" x14ac:dyDescent="0.25">
      <c r="A14" s="6">
        <v>1</v>
      </c>
      <c r="B14" s="7" t="s">
        <v>134</v>
      </c>
      <c r="C14" s="8" t="s">
        <v>180</v>
      </c>
      <c r="D14" s="9" t="s">
        <v>5</v>
      </c>
    </row>
    <row r="15" spans="1:4" s="10" customFormat="1" ht="15" customHeight="1" x14ac:dyDescent="0.25">
      <c r="A15" s="11">
        <v>2</v>
      </c>
      <c r="B15" s="30" t="s">
        <v>65</v>
      </c>
      <c r="C15" s="13" t="s">
        <v>182</v>
      </c>
      <c r="D15" s="16" t="s">
        <v>5</v>
      </c>
    </row>
    <row r="16" spans="1:4" s="10" customFormat="1" ht="15" customHeight="1" x14ac:dyDescent="0.25">
      <c r="A16" s="11">
        <v>3</v>
      </c>
      <c r="B16" s="13" t="s">
        <v>31</v>
      </c>
      <c r="C16" s="13" t="s">
        <v>185</v>
      </c>
      <c r="D16" s="16" t="s">
        <v>5</v>
      </c>
    </row>
    <row r="17" spans="1:4" s="10" customFormat="1" ht="15" customHeight="1" x14ac:dyDescent="0.25">
      <c r="A17" s="11">
        <v>4</v>
      </c>
      <c r="B17" s="13" t="s">
        <v>64</v>
      </c>
      <c r="C17" s="13" t="s">
        <v>186</v>
      </c>
      <c r="D17" s="16" t="s">
        <v>5</v>
      </c>
    </row>
    <row r="18" spans="1:4" s="10" customFormat="1" ht="15" customHeight="1" x14ac:dyDescent="0.25">
      <c r="A18" s="11">
        <v>5</v>
      </c>
      <c r="B18" s="13" t="s">
        <v>27</v>
      </c>
      <c r="C18" s="13" t="s">
        <v>183</v>
      </c>
      <c r="D18" s="16" t="s">
        <v>5</v>
      </c>
    </row>
    <row r="19" spans="1:4" s="10" customFormat="1" ht="15" customHeight="1" x14ac:dyDescent="0.25">
      <c r="A19" s="31">
        <v>6</v>
      </c>
      <c r="B19" s="32" t="s">
        <v>9</v>
      </c>
      <c r="C19" s="32" t="s">
        <v>183</v>
      </c>
      <c r="D19" s="33" t="s">
        <v>5</v>
      </c>
    </row>
    <row r="20" spans="1:4" s="10" customFormat="1" ht="15" customHeight="1" x14ac:dyDescent="0.25">
      <c r="A20" s="11">
        <v>7</v>
      </c>
      <c r="B20" s="17" t="s">
        <v>99</v>
      </c>
      <c r="C20" s="13" t="s">
        <v>187</v>
      </c>
      <c r="D20" s="16" t="s">
        <v>5</v>
      </c>
    </row>
    <row r="21" spans="1:4" s="10" customFormat="1" ht="15" customHeight="1" x14ac:dyDescent="0.25">
      <c r="A21" s="11">
        <v>8</v>
      </c>
      <c r="B21" s="13" t="s">
        <v>172</v>
      </c>
      <c r="C21" s="13" t="s">
        <v>188</v>
      </c>
      <c r="D21" s="16" t="s">
        <v>5</v>
      </c>
    </row>
    <row r="22" spans="1:4" s="10" customFormat="1" ht="15" customHeight="1" x14ac:dyDescent="0.25">
      <c r="A22" s="11">
        <v>9</v>
      </c>
      <c r="B22" s="17" t="s">
        <v>164</v>
      </c>
      <c r="C22" s="17" t="s">
        <v>189</v>
      </c>
      <c r="D22" s="16" t="s">
        <v>5</v>
      </c>
    </row>
    <row r="23" spans="1:4" s="15" customFormat="1" ht="15.75" x14ac:dyDescent="0.25">
      <c r="A23" s="11">
        <v>10</v>
      </c>
      <c r="B23" s="12" t="s">
        <v>25</v>
      </c>
      <c r="C23" s="13" t="s">
        <v>190</v>
      </c>
      <c r="D23" s="14" t="s">
        <v>5</v>
      </c>
    </row>
    <row r="24" spans="1:4" s="10" customFormat="1" ht="15" customHeight="1" x14ac:dyDescent="0.25">
      <c r="A24" s="11">
        <v>11</v>
      </c>
      <c r="B24" s="13" t="s">
        <v>26</v>
      </c>
      <c r="C24" s="13" t="s">
        <v>181</v>
      </c>
      <c r="D24" s="16" t="s">
        <v>5</v>
      </c>
    </row>
    <row r="25" spans="1:4" s="10" customFormat="1" ht="15" customHeight="1" x14ac:dyDescent="0.25">
      <c r="A25" s="11">
        <v>12</v>
      </c>
      <c r="B25" s="13" t="s">
        <v>129</v>
      </c>
      <c r="C25" s="13" t="s">
        <v>191</v>
      </c>
      <c r="D25" s="16" t="s">
        <v>5</v>
      </c>
    </row>
    <row r="26" spans="1:4" s="10" customFormat="1" ht="15" customHeight="1" x14ac:dyDescent="0.25">
      <c r="A26" s="11">
        <v>13</v>
      </c>
      <c r="B26" s="13" t="s">
        <v>51</v>
      </c>
      <c r="C26" s="13" t="s">
        <v>192</v>
      </c>
      <c r="D26" s="16" t="s">
        <v>5</v>
      </c>
    </row>
    <row r="27" spans="1:4" s="10" customFormat="1" ht="15" customHeight="1" x14ac:dyDescent="0.25">
      <c r="A27" s="11">
        <v>14</v>
      </c>
      <c r="B27" s="13" t="s">
        <v>28</v>
      </c>
      <c r="C27" s="13" t="s">
        <v>184</v>
      </c>
      <c r="D27" s="16" t="s">
        <v>5</v>
      </c>
    </row>
    <row r="28" spans="1:4" s="10" customFormat="1" ht="15" customHeight="1" x14ac:dyDescent="0.25">
      <c r="A28" s="11">
        <v>15</v>
      </c>
      <c r="B28" s="13" t="s">
        <v>29</v>
      </c>
      <c r="C28" s="13" t="s">
        <v>193</v>
      </c>
      <c r="D28" s="16" t="s">
        <v>5</v>
      </c>
    </row>
    <row r="29" spans="1:4" s="10" customFormat="1" ht="15" customHeight="1" thickBot="1" x14ac:dyDescent="0.3">
      <c r="A29" s="18">
        <v>16</v>
      </c>
      <c r="B29" s="19" t="s">
        <v>30</v>
      </c>
      <c r="C29" s="19" t="s">
        <v>193</v>
      </c>
      <c r="D29" s="20" t="s">
        <v>5</v>
      </c>
    </row>
    <row r="30" spans="1:4" ht="15" customHeight="1" thickBot="1" x14ac:dyDescent="0.3"/>
    <row r="31" spans="1:4" ht="15" customHeight="1" thickBot="1" x14ac:dyDescent="0.3">
      <c r="A31" s="223" t="s">
        <v>195</v>
      </c>
      <c r="B31" s="224"/>
      <c r="C31" s="224"/>
      <c r="D31" s="225"/>
    </row>
    <row r="32" spans="1:4" ht="15" customHeight="1" thickBot="1" x14ac:dyDescent="0.3">
      <c r="A32" s="21" t="s">
        <v>2</v>
      </c>
      <c r="B32" s="22" t="s">
        <v>0</v>
      </c>
      <c r="C32" s="21" t="s">
        <v>122</v>
      </c>
      <c r="D32" s="23" t="s">
        <v>1</v>
      </c>
    </row>
    <row r="33" spans="1:4" s="10" customFormat="1" ht="15" customHeight="1" x14ac:dyDescent="0.25">
      <c r="A33" s="6">
        <v>1</v>
      </c>
      <c r="B33" s="24" t="s">
        <v>135</v>
      </c>
      <c r="C33" s="7" t="s">
        <v>196</v>
      </c>
      <c r="D33" s="9" t="s">
        <v>3</v>
      </c>
    </row>
    <row r="34" spans="1:4" s="10" customFormat="1" ht="15" customHeight="1" x14ac:dyDescent="0.25">
      <c r="A34" s="11">
        <v>2</v>
      </c>
      <c r="B34" s="25" t="s">
        <v>35</v>
      </c>
      <c r="C34" s="26" t="s">
        <v>197</v>
      </c>
      <c r="D34" s="16" t="s">
        <v>3</v>
      </c>
    </row>
    <row r="35" spans="1:4" s="10" customFormat="1" ht="15" customHeight="1" x14ac:dyDescent="0.25">
      <c r="A35" s="31">
        <v>3</v>
      </c>
      <c r="B35" s="36" t="s">
        <v>9</v>
      </c>
      <c r="C35" s="37" t="s">
        <v>198</v>
      </c>
      <c r="D35" s="33" t="s">
        <v>3</v>
      </c>
    </row>
    <row r="36" spans="1:4" s="10" customFormat="1" ht="15" customHeight="1" x14ac:dyDescent="0.25">
      <c r="A36" s="11">
        <v>4</v>
      </c>
      <c r="B36" s="25" t="s">
        <v>144</v>
      </c>
      <c r="C36" s="26" t="s">
        <v>199</v>
      </c>
      <c r="D36" s="16" t="s">
        <v>3</v>
      </c>
    </row>
    <row r="37" spans="1:4" s="10" customFormat="1" ht="15" customHeight="1" x14ac:dyDescent="0.25">
      <c r="A37" s="11">
        <v>5</v>
      </c>
      <c r="B37" s="27" t="s">
        <v>171</v>
      </c>
      <c r="C37" s="26" t="s">
        <v>200</v>
      </c>
      <c r="D37" s="16" t="s">
        <v>3</v>
      </c>
    </row>
    <row r="38" spans="1:4" s="10" customFormat="1" ht="15" customHeight="1" x14ac:dyDescent="0.25">
      <c r="A38" s="11">
        <v>6</v>
      </c>
      <c r="B38" s="25" t="s">
        <v>33</v>
      </c>
      <c r="C38" s="26" t="s">
        <v>201</v>
      </c>
      <c r="D38" s="16" t="s">
        <v>3</v>
      </c>
    </row>
    <row r="39" spans="1:4" s="10" customFormat="1" ht="15.75" x14ac:dyDescent="0.25">
      <c r="A39" s="11">
        <v>7</v>
      </c>
      <c r="B39" s="13" t="s">
        <v>32</v>
      </c>
      <c r="C39" s="26" t="s">
        <v>202</v>
      </c>
      <c r="D39" s="16" t="s">
        <v>3</v>
      </c>
    </row>
    <row r="40" spans="1:4" s="10" customFormat="1" ht="15.75" x14ac:dyDescent="0.25">
      <c r="A40" s="11">
        <v>8</v>
      </c>
      <c r="B40" s="13" t="s">
        <v>148</v>
      </c>
      <c r="C40" s="25" t="s">
        <v>203</v>
      </c>
      <c r="D40" s="16" t="s">
        <v>3</v>
      </c>
    </row>
    <row r="41" spans="1:4" s="10" customFormat="1" ht="15.75" x14ac:dyDescent="0.25">
      <c r="A41" s="11">
        <v>9</v>
      </c>
      <c r="B41" s="25" t="s">
        <v>112</v>
      </c>
      <c r="C41" s="25" t="s">
        <v>203</v>
      </c>
      <c r="D41" s="16" t="s">
        <v>3</v>
      </c>
    </row>
    <row r="42" spans="1:4" s="10" customFormat="1" ht="15.75" x14ac:dyDescent="0.25">
      <c r="A42" s="11">
        <v>10</v>
      </c>
      <c r="B42" s="28" t="s">
        <v>149</v>
      </c>
      <c r="C42" s="26" t="s">
        <v>204</v>
      </c>
      <c r="D42" s="16" t="s">
        <v>3</v>
      </c>
    </row>
    <row r="43" spans="1:4" s="10" customFormat="1" ht="15" customHeight="1" x14ac:dyDescent="0.25">
      <c r="A43" s="11">
        <v>11</v>
      </c>
      <c r="B43" s="25" t="s">
        <v>69</v>
      </c>
      <c r="C43" s="26" t="s">
        <v>205</v>
      </c>
      <c r="D43" s="16" t="s">
        <v>3</v>
      </c>
    </row>
    <row r="44" spans="1:4" s="10" customFormat="1" ht="15.75" x14ac:dyDescent="0.25">
      <c r="A44" s="31">
        <v>12</v>
      </c>
      <c r="B44" s="36" t="s">
        <v>9</v>
      </c>
      <c r="C44" s="37" t="s">
        <v>206</v>
      </c>
      <c r="D44" s="33" t="s">
        <v>3</v>
      </c>
    </row>
    <row r="45" spans="1:4" s="10" customFormat="1" ht="15" customHeight="1" x14ac:dyDescent="0.25">
      <c r="A45" s="11">
        <v>13</v>
      </c>
      <c r="B45" s="25" t="s">
        <v>89</v>
      </c>
      <c r="C45" s="26" t="s">
        <v>207</v>
      </c>
      <c r="D45" s="16" t="s">
        <v>3</v>
      </c>
    </row>
    <row r="46" spans="1:4" s="10" customFormat="1" ht="15" customHeight="1" x14ac:dyDescent="0.25">
      <c r="A46" s="11">
        <v>14</v>
      </c>
      <c r="B46" s="25" t="s">
        <v>78</v>
      </c>
      <c r="C46" s="26" t="s">
        <v>208</v>
      </c>
      <c r="D46" s="16" t="s">
        <v>3</v>
      </c>
    </row>
    <row r="47" spans="1:4" s="10" customFormat="1" ht="15" customHeight="1" x14ac:dyDescent="0.25">
      <c r="A47" s="31">
        <v>15</v>
      </c>
      <c r="B47" s="36" t="s">
        <v>9</v>
      </c>
      <c r="C47" s="37" t="s">
        <v>209</v>
      </c>
      <c r="D47" s="33" t="s">
        <v>3</v>
      </c>
    </row>
    <row r="48" spans="1:4" s="10" customFormat="1" ht="15.75" x14ac:dyDescent="0.25">
      <c r="A48" s="11">
        <v>16</v>
      </c>
      <c r="B48" s="25" t="s">
        <v>44</v>
      </c>
      <c r="C48" s="26" t="s">
        <v>210</v>
      </c>
      <c r="D48" s="16" t="s">
        <v>3</v>
      </c>
    </row>
    <row r="49" spans="1:4" s="10" customFormat="1" ht="15" customHeight="1" x14ac:dyDescent="0.25">
      <c r="A49" s="11">
        <v>17</v>
      </c>
      <c r="B49" s="25" t="s">
        <v>143</v>
      </c>
      <c r="C49" s="26" t="s">
        <v>211</v>
      </c>
      <c r="D49" s="16" t="s">
        <v>3</v>
      </c>
    </row>
    <row r="50" spans="1:4" s="10" customFormat="1" ht="15" customHeight="1" x14ac:dyDescent="0.25">
      <c r="A50" s="11">
        <v>18</v>
      </c>
      <c r="B50" s="25" t="s">
        <v>147</v>
      </c>
      <c r="C50" s="26" t="s">
        <v>212</v>
      </c>
      <c r="D50" s="16" t="s">
        <v>3</v>
      </c>
    </row>
    <row r="51" spans="1:4" s="10" customFormat="1" ht="15" customHeight="1" x14ac:dyDescent="0.25">
      <c r="A51" s="11">
        <v>19</v>
      </c>
      <c r="B51" s="25" t="s">
        <v>371</v>
      </c>
      <c r="C51" s="26" t="s">
        <v>213</v>
      </c>
      <c r="D51" s="16" t="s">
        <v>3</v>
      </c>
    </row>
    <row r="52" spans="1:4" s="10" customFormat="1" ht="15" customHeight="1" x14ac:dyDescent="0.25">
      <c r="A52" s="31">
        <v>20</v>
      </c>
      <c r="B52" s="36" t="s">
        <v>9</v>
      </c>
      <c r="C52" s="37" t="s">
        <v>214</v>
      </c>
      <c r="D52" s="33" t="s">
        <v>3</v>
      </c>
    </row>
    <row r="53" spans="1:4" s="10" customFormat="1" ht="15" customHeight="1" x14ac:dyDescent="0.25">
      <c r="A53" s="11">
        <v>21</v>
      </c>
      <c r="B53" s="25" t="s">
        <v>71</v>
      </c>
      <c r="C53" s="26" t="s">
        <v>215</v>
      </c>
      <c r="D53" s="16" t="s">
        <v>3</v>
      </c>
    </row>
    <row r="54" spans="1:4" s="10" customFormat="1" ht="15" customHeight="1" x14ac:dyDescent="0.25">
      <c r="A54" s="11">
        <v>22</v>
      </c>
      <c r="B54" s="25" t="s">
        <v>159</v>
      </c>
      <c r="C54" s="26" t="s">
        <v>216</v>
      </c>
      <c r="D54" s="16" t="s">
        <v>3</v>
      </c>
    </row>
    <row r="55" spans="1:4" s="10" customFormat="1" ht="15" customHeight="1" x14ac:dyDescent="0.25">
      <c r="A55" s="31">
        <v>23</v>
      </c>
      <c r="B55" s="36" t="s">
        <v>9</v>
      </c>
      <c r="C55" s="37" t="s">
        <v>188</v>
      </c>
      <c r="D55" s="33" t="s">
        <v>3</v>
      </c>
    </row>
    <row r="56" spans="1:4" s="10" customFormat="1" ht="15" customHeight="1" x14ac:dyDescent="0.25">
      <c r="A56" s="11">
        <v>24</v>
      </c>
      <c r="B56" s="25" t="s">
        <v>157</v>
      </c>
      <c r="C56" s="26" t="s">
        <v>217</v>
      </c>
      <c r="D56" s="16" t="s">
        <v>3</v>
      </c>
    </row>
    <row r="57" spans="1:4" s="10" customFormat="1" ht="15" customHeight="1" x14ac:dyDescent="0.25">
      <c r="A57" s="11">
        <v>25</v>
      </c>
      <c r="B57" s="25" t="s">
        <v>90</v>
      </c>
      <c r="C57" s="26" t="s">
        <v>217</v>
      </c>
      <c r="D57" s="16" t="s">
        <v>3</v>
      </c>
    </row>
    <row r="58" spans="1:4" s="10" customFormat="1" ht="15" customHeight="1" x14ac:dyDescent="0.25">
      <c r="A58" s="11">
        <v>26</v>
      </c>
      <c r="B58" s="25" t="s">
        <v>156</v>
      </c>
      <c r="C58" s="26" t="s">
        <v>217</v>
      </c>
      <c r="D58" s="16" t="s">
        <v>3</v>
      </c>
    </row>
    <row r="59" spans="1:4" s="10" customFormat="1" ht="15" customHeight="1" x14ac:dyDescent="0.25">
      <c r="A59" s="11">
        <v>27</v>
      </c>
      <c r="B59" s="25" t="s">
        <v>91</v>
      </c>
      <c r="C59" s="26" t="s">
        <v>217</v>
      </c>
      <c r="D59" s="16" t="s">
        <v>3</v>
      </c>
    </row>
    <row r="60" spans="1:4" s="10" customFormat="1" ht="15" customHeight="1" x14ac:dyDescent="0.25">
      <c r="A60" s="11">
        <v>28</v>
      </c>
      <c r="B60" s="25" t="s">
        <v>167</v>
      </c>
      <c r="C60" s="26" t="s">
        <v>217</v>
      </c>
      <c r="D60" s="16" t="s">
        <v>3</v>
      </c>
    </row>
    <row r="61" spans="1:4" s="10" customFormat="1" ht="15" customHeight="1" x14ac:dyDescent="0.25">
      <c r="A61" s="11">
        <v>29</v>
      </c>
      <c r="B61" s="25" t="s">
        <v>126</v>
      </c>
      <c r="C61" s="26" t="s">
        <v>217</v>
      </c>
      <c r="D61" s="16" t="s">
        <v>3</v>
      </c>
    </row>
    <row r="62" spans="1:4" s="10" customFormat="1" ht="15" customHeight="1" x14ac:dyDescent="0.25">
      <c r="A62" s="11">
        <v>30</v>
      </c>
      <c r="B62" s="25" t="s">
        <v>370</v>
      </c>
      <c r="C62" s="26" t="s">
        <v>217</v>
      </c>
      <c r="D62" s="16" t="s">
        <v>3</v>
      </c>
    </row>
    <row r="63" spans="1:4" s="10" customFormat="1" ht="15" customHeight="1" x14ac:dyDescent="0.25">
      <c r="A63" s="11">
        <v>31</v>
      </c>
      <c r="B63" s="25" t="s">
        <v>45</v>
      </c>
      <c r="C63" s="26" t="s">
        <v>218</v>
      </c>
      <c r="D63" s="16" t="s">
        <v>3</v>
      </c>
    </row>
    <row r="64" spans="1:4" s="10" customFormat="1" ht="15" customHeight="1" x14ac:dyDescent="0.25">
      <c r="A64" s="11">
        <v>32</v>
      </c>
      <c r="B64" s="25" t="s">
        <v>77</v>
      </c>
      <c r="C64" s="26" t="s">
        <v>219</v>
      </c>
      <c r="D64" s="16" t="s">
        <v>3</v>
      </c>
    </row>
    <row r="65" spans="1:4" s="10" customFormat="1" ht="15" customHeight="1" x14ac:dyDescent="0.25">
      <c r="A65" s="11">
        <v>33</v>
      </c>
      <c r="B65" s="25" t="s">
        <v>158</v>
      </c>
      <c r="C65" s="26" t="s">
        <v>193</v>
      </c>
      <c r="D65" s="16" t="s">
        <v>3</v>
      </c>
    </row>
    <row r="66" spans="1:4" s="10" customFormat="1" ht="15" customHeight="1" x14ac:dyDescent="0.25">
      <c r="A66" s="11">
        <v>34</v>
      </c>
      <c r="B66" s="25" t="s">
        <v>128</v>
      </c>
      <c r="C66" s="26" t="s">
        <v>193</v>
      </c>
      <c r="D66" s="16" t="s">
        <v>3</v>
      </c>
    </row>
    <row r="67" spans="1:4" s="10" customFormat="1" ht="15" customHeight="1" x14ac:dyDescent="0.25">
      <c r="A67" s="11">
        <v>35</v>
      </c>
      <c r="B67" s="25" t="s">
        <v>94</v>
      </c>
      <c r="C67" s="26" t="s">
        <v>193</v>
      </c>
      <c r="D67" s="16" t="s">
        <v>3</v>
      </c>
    </row>
    <row r="68" spans="1:4" s="10" customFormat="1" ht="15" customHeight="1" x14ac:dyDescent="0.25">
      <c r="A68" s="11">
        <v>36</v>
      </c>
      <c r="B68" s="25" t="s">
        <v>95</v>
      </c>
      <c r="C68" s="26" t="s">
        <v>184</v>
      </c>
      <c r="D68" s="16" t="s">
        <v>3</v>
      </c>
    </row>
    <row r="69" spans="1:4" s="10" customFormat="1" ht="15" customHeight="1" x14ac:dyDescent="0.25">
      <c r="A69" s="11">
        <v>37</v>
      </c>
      <c r="B69" s="25" t="s">
        <v>46</v>
      </c>
      <c r="C69" s="26" t="s">
        <v>184</v>
      </c>
      <c r="D69" s="16" t="s">
        <v>3</v>
      </c>
    </row>
    <row r="70" spans="1:4" s="10" customFormat="1" ht="15" customHeight="1" x14ac:dyDescent="0.25">
      <c r="A70" s="11">
        <v>38</v>
      </c>
      <c r="B70" s="25" t="s">
        <v>136</v>
      </c>
      <c r="C70" s="26" t="s">
        <v>184</v>
      </c>
      <c r="D70" s="16" t="s">
        <v>3</v>
      </c>
    </row>
    <row r="71" spans="1:4" s="10" customFormat="1" ht="15" customHeight="1" x14ac:dyDescent="0.25">
      <c r="A71" s="11">
        <v>39</v>
      </c>
      <c r="B71" s="25" t="s">
        <v>121</v>
      </c>
      <c r="C71" s="26" t="s">
        <v>220</v>
      </c>
      <c r="D71" s="16" t="s">
        <v>3</v>
      </c>
    </row>
    <row r="72" spans="1:4" s="10" customFormat="1" ht="15" customHeight="1" x14ac:dyDescent="0.25">
      <c r="A72" s="11">
        <v>40</v>
      </c>
      <c r="B72" s="25" t="s">
        <v>100</v>
      </c>
      <c r="C72" s="26" t="s">
        <v>221</v>
      </c>
      <c r="D72" s="16" t="s">
        <v>3</v>
      </c>
    </row>
    <row r="73" spans="1:4" s="10" customFormat="1" ht="15" customHeight="1" x14ac:dyDescent="0.25">
      <c r="A73" s="11">
        <v>41</v>
      </c>
      <c r="B73" s="25" t="s">
        <v>120</v>
      </c>
      <c r="C73" s="26" t="s">
        <v>221</v>
      </c>
      <c r="D73" s="16" t="s">
        <v>3</v>
      </c>
    </row>
    <row r="74" spans="1:4" s="10" customFormat="1" ht="15" customHeight="1" x14ac:dyDescent="0.25">
      <c r="A74" s="11">
        <v>42</v>
      </c>
      <c r="B74" s="25" t="s">
        <v>124</v>
      </c>
      <c r="C74" s="26" t="s">
        <v>221</v>
      </c>
      <c r="D74" s="16" t="s">
        <v>3</v>
      </c>
    </row>
    <row r="75" spans="1:4" s="10" customFormat="1" ht="15.75" x14ac:dyDescent="0.25">
      <c r="A75" s="11">
        <v>43</v>
      </c>
      <c r="B75" s="25" t="s">
        <v>34</v>
      </c>
      <c r="C75" s="26" t="s">
        <v>222</v>
      </c>
      <c r="D75" s="16" t="s">
        <v>3</v>
      </c>
    </row>
    <row r="76" spans="1:4" s="10" customFormat="1" ht="15" customHeight="1" x14ac:dyDescent="0.25">
      <c r="A76" s="11">
        <v>44</v>
      </c>
      <c r="B76" s="25" t="s">
        <v>93</v>
      </c>
      <c r="C76" s="26" t="s">
        <v>223</v>
      </c>
      <c r="D76" s="16" t="s">
        <v>3</v>
      </c>
    </row>
    <row r="77" spans="1:4" s="10" customFormat="1" ht="15" customHeight="1" x14ac:dyDescent="0.25">
      <c r="A77" s="11">
        <v>45</v>
      </c>
      <c r="B77" s="25" t="s">
        <v>153</v>
      </c>
      <c r="C77" s="26" t="s">
        <v>224</v>
      </c>
      <c r="D77" s="16" t="s">
        <v>3</v>
      </c>
    </row>
    <row r="78" spans="1:4" s="10" customFormat="1" ht="15" customHeight="1" x14ac:dyDescent="0.25">
      <c r="A78" s="11">
        <v>46</v>
      </c>
      <c r="B78" s="25" t="s">
        <v>132</v>
      </c>
      <c r="C78" s="26" t="s">
        <v>225</v>
      </c>
      <c r="D78" s="16" t="s">
        <v>3</v>
      </c>
    </row>
    <row r="79" spans="1:4" s="10" customFormat="1" ht="15" customHeight="1" x14ac:dyDescent="0.25">
      <c r="A79" s="11">
        <v>47</v>
      </c>
      <c r="B79" s="25" t="s">
        <v>160</v>
      </c>
      <c r="C79" s="26" t="s">
        <v>226</v>
      </c>
      <c r="D79" s="16" t="s">
        <v>3</v>
      </c>
    </row>
    <row r="80" spans="1:4" s="10" customFormat="1" ht="15" customHeight="1" x14ac:dyDescent="0.25">
      <c r="A80" s="11">
        <v>48</v>
      </c>
      <c r="B80" s="25" t="s">
        <v>123</v>
      </c>
      <c r="C80" s="26" t="s">
        <v>226</v>
      </c>
      <c r="D80" s="16" t="s">
        <v>3</v>
      </c>
    </row>
    <row r="81" spans="1:4" s="10" customFormat="1" ht="15" customHeight="1" x14ac:dyDescent="0.25">
      <c r="A81" s="11">
        <v>49</v>
      </c>
      <c r="B81" s="25" t="s">
        <v>174</v>
      </c>
      <c r="C81" s="26" t="s">
        <v>227</v>
      </c>
      <c r="D81" s="16" t="s">
        <v>3</v>
      </c>
    </row>
    <row r="82" spans="1:4" s="10" customFormat="1" ht="15" customHeight="1" x14ac:dyDescent="0.25">
      <c r="A82" s="11">
        <v>50</v>
      </c>
      <c r="B82" s="25" t="s">
        <v>47</v>
      </c>
      <c r="C82" s="26" t="s">
        <v>228</v>
      </c>
      <c r="D82" s="16" t="s">
        <v>3</v>
      </c>
    </row>
    <row r="83" spans="1:4" s="10" customFormat="1" ht="15" customHeight="1" x14ac:dyDescent="0.25">
      <c r="A83" s="11">
        <v>51</v>
      </c>
      <c r="B83" s="25" t="s">
        <v>48</v>
      </c>
      <c r="C83" s="26" t="s">
        <v>229</v>
      </c>
      <c r="D83" s="16" t="s">
        <v>3</v>
      </c>
    </row>
    <row r="84" spans="1:4" s="10" customFormat="1" ht="15" customHeight="1" x14ac:dyDescent="0.25">
      <c r="A84" s="11">
        <v>52</v>
      </c>
      <c r="B84" s="25" t="s">
        <v>49</v>
      </c>
      <c r="C84" s="26" t="s">
        <v>229</v>
      </c>
      <c r="D84" s="16" t="s">
        <v>3</v>
      </c>
    </row>
    <row r="85" spans="1:4" s="10" customFormat="1" ht="15" customHeight="1" x14ac:dyDescent="0.25">
      <c r="A85" s="11">
        <v>53</v>
      </c>
      <c r="B85" s="25" t="s">
        <v>76</v>
      </c>
      <c r="C85" s="26" t="s">
        <v>230</v>
      </c>
      <c r="D85" s="16" t="s">
        <v>3</v>
      </c>
    </row>
    <row r="86" spans="1:4" s="10" customFormat="1" ht="15.75" x14ac:dyDescent="0.25">
      <c r="A86" s="31">
        <v>54</v>
      </c>
      <c r="B86" s="36" t="s">
        <v>9</v>
      </c>
      <c r="C86" s="37" t="s">
        <v>231</v>
      </c>
      <c r="D86" s="33" t="s">
        <v>3</v>
      </c>
    </row>
    <row r="87" spans="1:4" s="10" customFormat="1" ht="15" customHeight="1" x14ac:dyDescent="0.25">
      <c r="A87" s="11">
        <v>55</v>
      </c>
      <c r="B87" s="25" t="s">
        <v>125</v>
      </c>
      <c r="C87" s="26" t="s">
        <v>232</v>
      </c>
      <c r="D87" s="16" t="s">
        <v>3</v>
      </c>
    </row>
    <row r="88" spans="1:4" s="10" customFormat="1" ht="15" customHeight="1" x14ac:dyDescent="0.25">
      <c r="A88" s="11">
        <v>56</v>
      </c>
      <c r="B88" s="25" t="s">
        <v>116</v>
      </c>
      <c r="C88" s="26" t="s">
        <v>233</v>
      </c>
      <c r="D88" s="16" t="s">
        <v>3</v>
      </c>
    </row>
    <row r="89" spans="1:4" s="10" customFormat="1" ht="15" customHeight="1" x14ac:dyDescent="0.25">
      <c r="A89" s="11">
        <v>57</v>
      </c>
      <c r="B89" s="25" t="s">
        <v>98</v>
      </c>
      <c r="C89" s="26" t="s">
        <v>234</v>
      </c>
      <c r="D89" s="16" t="s">
        <v>3</v>
      </c>
    </row>
    <row r="90" spans="1:4" s="10" customFormat="1" ht="15" customHeight="1" x14ac:dyDescent="0.25">
      <c r="A90" s="31">
        <v>58</v>
      </c>
      <c r="B90" s="36" t="s">
        <v>9</v>
      </c>
      <c r="C90" s="37" t="s">
        <v>235</v>
      </c>
      <c r="D90" s="33" t="s">
        <v>3</v>
      </c>
    </row>
    <row r="91" spans="1:4" s="10" customFormat="1" ht="15.75" x14ac:dyDescent="0.25">
      <c r="A91" s="11">
        <v>59</v>
      </c>
      <c r="B91" s="25" t="s">
        <v>168</v>
      </c>
      <c r="C91" s="26" t="s">
        <v>236</v>
      </c>
      <c r="D91" s="16" t="s">
        <v>3</v>
      </c>
    </row>
    <row r="92" spans="1:4" s="10" customFormat="1" ht="15.75" x14ac:dyDescent="0.25">
      <c r="A92" s="11">
        <v>60</v>
      </c>
      <c r="B92" s="25" t="s">
        <v>133</v>
      </c>
      <c r="C92" s="25" t="s">
        <v>237</v>
      </c>
      <c r="D92" s="16" t="s">
        <v>3</v>
      </c>
    </row>
    <row r="93" spans="1:4" s="10" customFormat="1" ht="15.75" x14ac:dyDescent="0.25">
      <c r="A93" s="31">
        <v>61</v>
      </c>
      <c r="B93" s="36" t="s">
        <v>9</v>
      </c>
      <c r="C93" s="37" t="s">
        <v>238</v>
      </c>
      <c r="D93" s="33" t="s">
        <v>3</v>
      </c>
    </row>
    <row r="94" spans="1:4" s="10" customFormat="1" ht="15.75" x14ac:dyDescent="0.25">
      <c r="A94" s="11">
        <v>62</v>
      </c>
      <c r="B94" s="25" t="s">
        <v>80</v>
      </c>
      <c r="C94" s="26" t="s">
        <v>239</v>
      </c>
      <c r="D94" s="16" t="s">
        <v>3</v>
      </c>
    </row>
    <row r="95" spans="1:4" s="10" customFormat="1" ht="15.75" x14ac:dyDescent="0.25">
      <c r="A95" s="11">
        <v>63</v>
      </c>
      <c r="B95" s="25" t="s">
        <v>165</v>
      </c>
      <c r="C95" s="26" t="s">
        <v>239</v>
      </c>
      <c r="D95" s="16" t="s">
        <v>3</v>
      </c>
    </row>
    <row r="96" spans="1:4" s="10" customFormat="1" ht="15.75" x14ac:dyDescent="0.25">
      <c r="A96" s="11">
        <v>64</v>
      </c>
      <c r="B96" s="25" t="s">
        <v>173</v>
      </c>
      <c r="C96" s="26" t="s">
        <v>240</v>
      </c>
      <c r="D96" s="16" t="s">
        <v>3</v>
      </c>
    </row>
    <row r="97" spans="1:4" s="10" customFormat="1" ht="15.75" x14ac:dyDescent="0.25">
      <c r="A97" s="31">
        <v>65</v>
      </c>
      <c r="B97" s="36" t="s">
        <v>9</v>
      </c>
      <c r="C97" s="37" t="s">
        <v>277</v>
      </c>
      <c r="D97" s="33" t="s">
        <v>3</v>
      </c>
    </row>
    <row r="98" spans="1:4" s="10" customFormat="1" ht="15" customHeight="1" x14ac:dyDescent="0.25">
      <c r="A98" s="31">
        <v>66</v>
      </c>
      <c r="B98" s="38" t="s">
        <v>9</v>
      </c>
      <c r="C98" s="37" t="s">
        <v>241</v>
      </c>
      <c r="D98" s="33" t="s">
        <v>3</v>
      </c>
    </row>
    <row r="99" spans="1:4" s="10" customFormat="1" ht="15" customHeight="1" x14ac:dyDescent="0.25">
      <c r="A99" s="11">
        <v>67</v>
      </c>
      <c r="B99" s="25" t="s">
        <v>139</v>
      </c>
      <c r="C99" s="26" t="s">
        <v>242</v>
      </c>
      <c r="D99" s="16" t="s">
        <v>3</v>
      </c>
    </row>
    <row r="100" spans="1:4" s="10" customFormat="1" ht="15" customHeight="1" x14ac:dyDescent="0.25">
      <c r="A100" s="11">
        <v>68</v>
      </c>
      <c r="B100" s="25" t="s">
        <v>81</v>
      </c>
      <c r="C100" s="26" t="s">
        <v>242</v>
      </c>
      <c r="D100" s="16" t="s">
        <v>3</v>
      </c>
    </row>
    <row r="101" spans="1:4" s="10" customFormat="1" ht="15.75" x14ac:dyDescent="0.25">
      <c r="A101" s="11">
        <v>69</v>
      </c>
      <c r="B101" s="25" t="s">
        <v>155</v>
      </c>
      <c r="C101" s="25" t="s">
        <v>243</v>
      </c>
      <c r="D101" s="16" t="s">
        <v>3</v>
      </c>
    </row>
    <row r="102" spans="1:4" s="10" customFormat="1" ht="15.75" x14ac:dyDescent="0.25">
      <c r="A102" s="11">
        <v>70</v>
      </c>
      <c r="B102" s="25" t="s">
        <v>146</v>
      </c>
      <c r="C102" s="25" t="s">
        <v>244</v>
      </c>
      <c r="D102" s="16" t="s">
        <v>3</v>
      </c>
    </row>
    <row r="103" spans="1:4" s="10" customFormat="1" ht="15.75" x14ac:dyDescent="0.25">
      <c r="A103" s="31">
        <v>71</v>
      </c>
      <c r="B103" s="38" t="s">
        <v>9</v>
      </c>
      <c r="C103" s="37" t="s">
        <v>245</v>
      </c>
      <c r="D103" s="33" t="s">
        <v>3</v>
      </c>
    </row>
    <row r="104" spans="1:4" s="10" customFormat="1" ht="15" customHeight="1" x14ac:dyDescent="0.25">
      <c r="A104" s="11">
        <v>72</v>
      </c>
      <c r="B104" s="25" t="s">
        <v>36</v>
      </c>
      <c r="C104" s="26" t="s">
        <v>246</v>
      </c>
      <c r="D104" s="16" t="s">
        <v>3</v>
      </c>
    </row>
    <row r="105" spans="1:4" s="10" customFormat="1" ht="15.75" x14ac:dyDescent="0.25">
      <c r="A105" s="11">
        <v>73</v>
      </c>
      <c r="B105" s="25" t="s">
        <v>88</v>
      </c>
      <c r="C105" s="29" t="s">
        <v>247</v>
      </c>
      <c r="D105" s="16" t="s">
        <v>3</v>
      </c>
    </row>
    <row r="106" spans="1:4" s="10" customFormat="1" ht="16.5" customHeight="1" x14ac:dyDescent="0.25">
      <c r="A106" s="11">
        <v>74</v>
      </c>
      <c r="B106" s="25" t="s">
        <v>79</v>
      </c>
      <c r="C106" s="26" t="s">
        <v>248</v>
      </c>
      <c r="D106" s="16" t="s">
        <v>3</v>
      </c>
    </row>
    <row r="107" spans="1:4" s="10" customFormat="1" ht="15" customHeight="1" x14ac:dyDescent="0.25">
      <c r="A107" s="11">
        <v>75</v>
      </c>
      <c r="B107" s="25" t="s">
        <v>175</v>
      </c>
      <c r="C107" s="26" t="s">
        <v>249</v>
      </c>
      <c r="D107" s="16" t="s">
        <v>3</v>
      </c>
    </row>
    <row r="108" spans="1:4" s="10" customFormat="1" ht="15" customHeight="1" x14ac:dyDescent="0.25">
      <c r="A108" s="11">
        <v>76</v>
      </c>
      <c r="B108" s="25" t="s">
        <v>154</v>
      </c>
      <c r="C108" s="26" t="s">
        <v>249</v>
      </c>
      <c r="D108" s="16" t="s">
        <v>3</v>
      </c>
    </row>
    <row r="109" spans="1:4" s="10" customFormat="1" ht="15" customHeight="1" x14ac:dyDescent="0.25">
      <c r="A109" s="11">
        <v>77</v>
      </c>
      <c r="B109" s="25" t="s">
        <v>354</v>
      </c>
      <c r="C109" s="26" t="s">
        <v>249</v>
      </c>
      <c r="D109" s="16" t="s">
        <v>3</v>
      </c>
    </row>
    <row r="110" spans="1:4" s="10" customFormat="1" ht="15.75" x14ac:dyDescent="0.25">
      <c r="A110" s="11">
        <v>78</v>
      </c>
      <c r="B110" s="25" t="s">
        <v>43</v>
      </c>
      <c r="C110" s="26" t="s">
        <v>250</v>
      </c>
      <c r="D110" s="16" t="s">
        <v>3</v>
      </c>
    </row>
    <row r="111" spans="1:4" s="10" customFormat="1" ht="15.75" x14ac:dyDescent="0.25">
      <c r="A111" s="31">
        <v>79</v>
      </c>
      <c r="B111" s="36" t="s">
        <v>9</v>
      </c>
      <c r="C111" s="37" t="s">
        <v>250</v>
      </c>
      <c r="D111" s="33" t="s">
        <v>3</v>
      </c>
    </row>
    <row r="112" spans="1:4" s="10" customFormat="1" ht="15" customHeight="1" x14ac:dyDescent="0.25">
      <c r="A112" s="11">
        <v>80</v>
      </c>
      <c r="B112" s="25" t="s">
        <v>92</v>
      </c>
      <c r="C112" s="26" t="s">
        <v>251</v>
      </c>
      <c r="D112" s="16" t="s">
        <v>3</v>
      </c>
    </row>
    <row r="113" spans="1:4" s="10" customFormat="1" ht="15" customHeight="1" x14ac:dyDescent="0.25">
      <c r="A113" s="11">
        <v>81</v>
      </c>
      <c r="B113" s="25" t="s">
        <v>176</v>
      </c>
      <c r="C113" s="26" t="s">
        <v>252</v>
      </c>
      <c r="D113" s="16" t="s">
        <v>3</v>
      </c>
    </row>
    <row r="114" spans="1:4" s="10" customFormat="1" ht="15" customHeight="1" x14ac:dyDescent="0.25">
      <c r="A114" s="11">
        <v>82</v>
      </c>
      <c r="B114" s="25" t="s">
        <v>97</v>
      </c>
      <c r="C114" s="26" t="s">
        <v>253</v>
      </c>
      <c r="D114" s="16" t="s">
        <v>3</v>
      </c>
    </row>
    <row r="115" spans="1:4" s="10" customFormat="1" ht="15" customHeight="1" x14ac:dyDescent="0.25">
      <c r="A115" s="11">
        <v>83</v>
      </c>
      <c r="B115" s="25" t="s">
        <v>37</v>
      </c>
      <c r="C115" s="26" t="s">
        <v>254</v>
      </c>
      <c r="D115" s="16" t="s">
        <v>3</v>
      </c>
    </row>
    <row r="116" spans="1:4" s="10" customFormat="1" ht="15" customHeight="1" x14ac:dyDescent="0.25">
      <c r="A116" s="11">
        <v>84</v>
      </c>
      <c r="B116" s="25" t="s">
        <v>115</v>
      </c>
      <c r="C116" s="26" t="s">
        <v>255</v>
      </c>
      <c r="D116" s="16" t="s">
        <v>3</v>
      </c>
    </row>
    <row r="117" spans="1:4" s="10" customFormat="1" ht="15" customHeight="1" x14ac:dyDescent="0.25">
      <c r="A117" s="31">
        <v>85</v>
      </c>
      <c r="B117" s="36" t="s">
        <v>9</v>
      </c>
      <c r="C117" s="37" t="s">
        <v>256</v>
      </c>
      <c r="D117" s="33" t="s">
        <v>3</v>
      </c>
    </row>
    <row r="118" spans="1:4" s="10" customFormat="1" ht="15" customHeight="1" x14ac:dyDescent="0.25">
      <c r="A118" s="11">
        <v>86</v>
      </c>
      <c r="B118" s="25" t="s">
        <v>177</v>
      </c>
      <c r="C118" s="26" t="s">
        <v>257</v>
      </c>
      <c r="D118" s="16" t="s">
        <v>3</v>
      </c>
    </row>
    <row r="119" spans="1:4" s="10" customFormat="1" ht="15" customHeight="1" x14ac:dyDescent="0.25">
      <c r="A119" s="11">
        <v>87</v>
      </c>
      <c r="B119" s="25" t="s">
        <v>39</v>
      </c>
      <c r="C119" s="26" t="s">
        <v>258</v>
      </c>
      <c r="D119" s="16" t="s">
        <v>3</v>
      </c>
    </row>
    <row r="120" spans="1:4" s="10" customFormat="1" ht="15" customHeight="1" x14ac:dyDescent="0.25">
      <c r="A120" s="11">
        <v>88</v>
      </c>
      <c r="B120" s="25" t="s">
        <v>70</v>
      </c>
      <c r="C120" s="26" t="s">
        <v>259</v>
      </c>
      <c r="D120" s="16" t="s">
        <v>3</v>
      </c>
    </row>
    <row r="121" spans="1:4" s="10" customFormat="1" ht="15" customHeight="1" x14ac:dyDescent="0.25">
      <c r="A121" s="11">
        <v>89</v>
      </c>
      <c r="B121" s="25" t="s">
        <v>178</v>
      </c>
      <c r="C121" s="26" t="s">
        <v>260</v>
      </c>
      <c r="D121" s="16" t="s">
        <v>3</v>
      </c>
    </row>
    <row r="122" spans="1:4" s="10" customFormat="1" ht="15" customHeight="1" x14ac:dyDescent="0.25">
      <c r="A122" s="11">
        <v>90</v>
      </c>
      <c r="B122" s="25" t="s">
        <v>83</v>
      </c>
      <c r="C122" s="26" t="s">
        <v>261</v>
      </c>
      <c r="D122" s="16" t="s">
        <v>3</v>
      </c>
    </row>
    <row r="123" spans="1:4" s="10" customFormat="1" ht="15" customHeight="1" x14ac:dyDescent="0.25">
      <c r="A123" s="31">
        <v>91</v>
      </c>
      <c r="B123" s="36" t="s">
        <v>9</v>
      </c>
      <c r="C123" s="37" t="s">
        <v>262</v>
      </c>
      <c r="D123" s="33" t="s">
        <v>3</v>
      </c>
    </row>
    <row r="124" spans="1:4" s="10" customFormat="1" ht="15" customHeight="1" x14ac:dyDescent="0.25">
      <c r="A124" s="31">
        <v>92</v>
      </c>
      <c r="B124" s="36" t="s">
        <v>9</v>
      </c>
      <c r="C124" s="37" t="s">
        <v>263</v>
      </c>
      <c r="D124" s="33" t="s">
        <v>3</v>
      </c>
    </row>
    <row r="125" spans="1:4" s="10" customFormat="1" ht="15" customHeight="1" x14ac:dyDescent="0.25">
      <c r="A125" s="11">
        <v>93</v>
      </c>
      <c r="B125" s="25" t="s">
        <v>145</v>
      </c>
      <c r="C125" s="26" t="s">
        <v>264</v>
      </c>
      <c r="D125" s="16" t="s">
        <v>3</v>
      </c>
    </row>
    <row r="126" spans="1:4" s="10" customFormat="1" ht="15" customHeight="1" x14ac:dyDescent="0.25">
      <c r="A126" s="31">
        <v>94</v>
      </c>
      <c r="B126" s="36" t="s">
        <v>9</v>
      </c>
      <c r="C126" s="37" t="s">
        <v>265</v>
      </c>
      <c r="D126" s="33" t="s">
        <v>3</v>
      </c>
    </row>
    <row r="127" spans="1:4" s="10" customFormat="1" ht="15" customHeight="1" x14ac:dyDescent="0.25">
      <c r="A127" s="31">
        <v>95</v>
      </c>
      <c r="B127" s="36" t="s">
        <v>9</v>
      </c>
      <c r="C127" s="37" t="s">
        <v>266</v>
      </c>
      <c r="D127" s="33" t="s">
        <v>3</v>
      </c>
    </row>
    <row r="128" spans="1:4" s="10" customFormat="1" ht="15" customHeight="1" x14ac:dyDescent="0.25">
      <c r="A128" s="11">
        <v>96</v>
      </c>
      <c r="B128" s="25" t="s">
        <v>38</v>
      </c>
      <c r="C128" s="26" t="s">
        <v>267</v>
      </c>
      <c r="D128" s="16" t="s">
        <v>3</v>
      </c>
    </row>
    <row r="129" spans="1:4" s="10" customFormat="1" ht="15" customHeight="1" x14ac:dyDescent="0.25">
      <c r="A129" s="31">
        <v>97</v>
      </c>
      <c r="B129" s="36" t="s">
        <v>9</v>
      </c>
      <c r="C129" s="37" t="s">
        <v>269</v>
      </c>
      <c r="D129" s="33" t="s">
        <v>3</v>
      </c>
    </row>
    <row r="130" spans="1:4" s="10" customFormat="1" ht="15" customHeight="1" x14ac:dyDescent="0.25">
      <c r="A130" s="11">
        <v>98</v>
      </c>
      <c r="B130" s="25" t="s">
        <v>179</v>
      </c>
      <c r="C130" s="26" t="s">
        <v>270</v>
      </c>
      <c r="D130" s="16" t="s">
        <v>3</v>
      </c>
    </row>
    <row r="131" spans="1:4" s="10" customFormat="1" ht="15" customHeight="1" x14ac:dyDescent="0.25">
      <c r="A131" s="11">
        <v>99</v>
      </c>
      <c r="B131" s="25" t="s">
        <v>40</v>
      </c>
      <c r="C131" s="26" t="s">
        <v>271</v>
      </c>
      <c r="D131" s="16" t="s">
        <v>3</v>
      </c>
    </row>
    <row r="132" spans="1:4" s="10" customFormat="1" ht="15" customHeight="1" x14ac:dyDescent="0.25">
      <c r="A132" s="11">
        <v>100</v>
      </c>
      <c r="B132" s="25" t="s">
        <v>41</v>
      </c>
      <c r="C132" s="26" t="s">
        <v>272</v>
      </c>
      <c r="D132" s="16" t="s">
        <v>3</v>
      </c>
    </row>
    <row r="133" spans="1:4" s="10" customFormat="1" ht="15" customHeight="1" x14ac:dyDescent="0.25">
      <c r="A133" s="11">
        <v>101</v>
      </c>
      <c r="B133" s="25" t="s">
        <v>42</v>
      </c>
      <c r="C133" s="26" t="s">
        <v>273</v>
      </c>
      <c r="D133" s="16" t="s">
        <v>3</v>
      </c>
    </row>
    <row r="134" spans="1:4" s="10" customFormat="1" ht="15" customHeight="1" x14ac:dyDescent="0.25">
      <c r="A134" s="11">
        <v>102</v>
      </c>
      <c r="B134" s="25" t="s">
        <v>166</v>
      </c>
      <c r="C134" s="26" t="s">
        <v>268</v>
      </c>
      <c r="D134" s="16" t="s">
        <v>3</v>
      </c>
    </row>
    <row r="135" spans="1:4" s="10" customFormat="1" ht="15" customHeight="1" x14ac:dyDescent="0.25">
      <c r="A135" s="179">
        <v>103</v>
      </c>
      <c r="B135" s="180" t="s">
        <v>353</v>
      </c>
      <c r="C135" s="181" t="s">
        <v>268</v>
      </c>
      <c r="D135" s="182" t="s">
        <v>3</v>
      </c>
    </row>
    <row r="136" spans="1:4" s="10" customFormat="1" ht="15" customHeight="1" thickBot="1" x14ac:dyDescent="0.3">
      <c r="A136" s="39">
        <v>104</v>
      </c>
      <c r="B136" s="40" t="s">
        <v>9</v>
      </c>
      <c r="C136" s="41" t="s">
        <v>274</v>
      </c>
      <c r="D136" s="42" t="s">
        <v>3</v>
      </c>
    </row>
    <row r="137" spans="1:4" ht="15" customHeight="1" thickBot="1" x14ac:dyDescent="0.3"/>
    <row r="138" spans="1:4" ht="15" customHeight="1" thickBot="1" x14ac:dyDescent="0.3">
      <c r="A138" s="223" t="s">
        <v>284</v>
      </c>
      <c r="B138" s="224"/>
      <c r="C138" s="224"/>
      <c r="D138" s="225"/>
    </row>
    <row r="139" spans="1:4" ht="15" customHeight="1" thickBot="1" x14ac:dyDescent="0.3">
      <c r="A139" s="21" t="s">
        <v>2</v>
      </c>
      <c r="B139" s="22" t="s">
        <v>0</v>
      </c>
      <c r="C139" s="21" t="s">
        <v>122</v>
      </c>
      <c r="D139" s="23" t="s">
        <v>1</v>
      </c>
    </row>
    <row r="140" spans="1:4" s="10" customFormat="1" ht="15" customHeight="1" x14ac:dyDescent="0.25">
      <c r="A140" s="186">
        <v>1</v>
      </c>
      <c r="B140" s="187" t="s">
        <v>9</v>
      </c>
      <c r="C140" s="187" t="s">
        <v>275</v>
      </c>
      <c r="D140" s="188" t="s">
        <v>4</v>
      </c>
    </row>
    <row r="141" spans="1:4" s="10" customFormat="1" ht="15" customHeight="1" thickBot="1" x14ac:dyDescent="0.3">
      <c r="A141" s="34">
        <v>2</v>
      </c>
      <c r="B141" s="35" t="s">
        <v>169</v>
      </c>
      <c r="C141" s="35" t="s">
        <v>276</v>
      </c>
      <c r="D141" s="20" t="s">
        <v>4</v>
      </c>
    </row>
  </sheetData>
  <autoFilter ref="A13:D140"/>
  <mergeCells count="13">
    <mergeCell ref="A138:D138"/>
    <mergeCell ref="A1:D1"/>
    <mergeCell ref="B10:D10"/>
    <mergeCell ref="B9:D9"/>
    <mergeCell ref="B8:D8"/>
    <mergeCell ref="B7:D7"/>
    <mergeCell ref="B5:D5"/>
    <mergeCell ref="B4:D4"/>
    <mergeCell ref="B3:D3"/>
    <mergeCell ref="C6:D6"/>
    <mergeCell ref="A12:D12"/>
    <mergeCell ref="A31:D31"/>
    <mergeCell ref="B2:D2"/>
  </mergeCells>
  <pageMargins left="0.7" right="0.7" top="0.75" bottom="0.75" header="0.3" footer="0.3"/>
  <pageSetup paperSize="14" scale="3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  <pageSetUpPr fitToPage="1"/>
  </sheetPr>
  <dimension ref="A1:I135"/>
  <sheetViews>
    <sheetView showGridLines="0" zoomScaleNormal="100" workbookViewId="0">
      <pane xSplit="2" ySplit="13" topLeftCell="C71" activePane="bottomRight" state="frozen"/>
      <selection pane="topRight" activeCell="C1" sqref="C1"/>
      <selection pane="bottomLeft" activeCell="A13" sqref="A13"/>
      <selection pane="bottomRight" activeCell="C92" sqref="C92"/>
    </sheetView>
  </sheetViews>
  <sheetFormatPr baseColWidth="10" defaultRowHeight="15" x14ac:dyDescent="0.25"/>
  <cols>
    <col min="1" max="1" width="6.85546875" style="109" customWidth="1"/>
    <col min="2" max="2" width="49.7109375" style="46" bestFit="1" customWidth="1"/>
    <col min="3" max="3" width="56.42578125" style="43" customWidth="1"/>
    <col min="4" max="4" width="57" style="43" customWidth="1"/>
    <col min="5" max="5" width="22.5703125" style="43" customWidth="1"/>
    <col min="6" max="6" width="13.28515625" style="43" customWidth="1"/>
    <col min="7" max="7" width="13.42578125" style="43" customWidth="1"/>
    <col min="8" max="8" width="11" style="43" customWidth="1"/>
    <col min="9" max="9" width="34" style="45" customWidth="1"/>
    <col min="10" max="16384" width="11.42578125" style="2"/>
  </cols>
  <sheetData>
    <row r="1" spans="1:9" ht="90" customHeight="1" x14ac:dyDescent="0.25">
      <c r="A1" s="226"/>
      <c r="B1" s="226"/>
      <c r="C1" s="226"/>
      <c r="D1" s="226"/>
      <c r="E1" s="226"/>
      <c r="F1" s="226"/>
      <c r="G1" s="226"/>
      <c r="H1" s="226"/>
      <c r="I1" s="226"/>
    </row>
    <row r="2" spans="1:9" ht="20.25" x14ac:dyDescent="0.3">
      <c r="B2" s="234" t="s">
        <v>61</v>
      </c>
      <c r="C2" s="234"/>
      <c r="D2" s="234"/>
      <c r="E2" s="234"/>
      <c r="F2" s="234"/>
      <c r="G2" s="234"/>
      <c r="H2" s="234"/>
      <c r="I2" s="234"/>
    </row>
    <row r="3" spans="1:9" ht="15.75" x14ac:dyDescent="0.25">
      <c r="B3" s="235" t="s">
        <v>286</v>
      </c>
      <c r="C3" s="235"/>
      <c r="D3" s="235"/>
      <c r="E3" s="235"/>
      <c r="F3" s="235"/>
      <c r="G3" s="235"/>
      <c r="H3" s="235"/>
      <c r="I3" s="235"/>
    </row>
    <row r="4" spans="1:9" ht="15.75" x14ac:dyDescent="0.25">
      <c r="B4" s="227" t="s">
        <v>279</v>
      </c>
      <c r="C4" s="227"/>
      <c r="D4" s="227"/>
      <c r="E4" s="227"/>
      <c r="F4" s="227"/>
      <c r="G4" s="227"/>
      <c r="H4" s="227"/>
      <c r="I4" s="227"/>
    </row>
    <row r="5" spans="1:9" ht="15.75" x14ac:dyDescent="0.25">
      <c r="B5" s="227" t="s">
        <v>280</v>
      </c>
      <c r="C5" s="227"/>
      <c r="D5" s="227"/>
      <c r="E5" s="227"/>
      <c r="F5" s="227"/>
      <c r="G5" s="227"/>
      <c r="H5" s="227"/>
      <c r="I5" s="227"/>
    </row>
    <row r="6" spans="1:9" ht="15.75" x14ac:dyDescent="0.25">
      <c r="B6" s="49" t="s">
        <v>281</v>
      </c>
      <c r="C6" s="230" t="s">
        <v>285</v>
      </c>
      <c r="D6" s="230"/>
      <c r="E6" s="230"/>
      <c r="F6" s="230"/>
      <c r="G6" s="230"/>
      <c r="H6" s="230"/>
      <c r="I6" s="230"/>
    </row>
    <row r="7" spans="1:9" ht="15.75" x14ac:dyDescent="0.25">
      <c r="B7" s="229" t="s">
        <v>282</v>
      </c>
      <c r="C7" s="229"/>
      <c r="D7" s="229"/>
      <c r="E7" s="229"/>
      <c r="F7" s="229"/>
      <c r="G7" s="229"/>
      <c r="H7" s="229"/>
      <c r="I7" s="229"/>
    </row>
    <row r="8" spans="1:9" ht="15.75" x14ac:dyDescent="0.25">
      <c r="B8" s="227" t="s">
        <v>283</v>
      </c>
      <c r="C8" s="227"/>
      <c r="D8" s="227"/>
      <c r="E8" s="227"/>
      <c r="F8" s="227"/>
      <c r="G8" s="227"/>
      <c r="H8" s="227"/>
      <c r="I8" s="227"/>
    </row>
    <row r="9" spans="1:9" ht="15.75" x14ac:dyDescent="0.25">
      <c r="B9" s="229" t="s">
        <v>369</v>
      </c>
      <c r="C9" s="229"/>
      <c r="D9" s="229"/>
      <c r="E9" s="229"/>
      <c r="F9" s="229"/>
      <c r="G9" s="229"/>
      <c r="H9" s="229"/>
      <c r="I9" s="229"/>
    </row>
    <row r="10" spans="1:9" ht="15.75" x14ac:dyDescent="0.25">
      <c r="B10" s="227" t="s">
        <v>372</v>
      </c>
      <c r="C10" s="227"/>
      <c r="D10" s="227"/>
      <c r="E10" s="227"/>
      <c r="F10" s="227"/>
      <c r="G10" s="227"/>
      <c r="H10" s="227"/>
      <c r="I10" s="227"/>
    </row>
    <row r="11" spans="1:9" ht="15.75" thickBot="1" x14ac:dyDescent="0.3"/>
    <row r="12" spans="1:9" s="43" customFormat="1" x14ac:dyDescent="0.25">
      <c r="A12" s="232" t="s">
        <v>7</v>
      </c>
      <c r="B12" s="232" t="s">
        <v>0</v>
      </c>
      <c r="C12" s="232" t="s">
        <v>122</v>
      </c>
      <c r="D12" s="232" t="s">
        <v>10</v>
      </c>
      <c r="E12" s="232" t="s">
        <v>11</v>
      </c>
      <c r="F12" s="232" t="s">
        <v>52</v>
      </c>
      <c r="G12" s="232" t="s">
        <v>13</v>
      </c>
      <c r="H12" s="232" t="s">
        <v>12</v>
      </c>
      <c r="I12" s="236" t="s">
        <v>53</v>
      </c>
    </row>
    <row r="13" spans="1:9" s="43" customFormat="1" ht="15.75" thickBot="1" x14ac:dyDescent="0.3">
      <c r="A13" s="233"/>
      <c r="B13" s="233"/>
      <c r="C13" s="233"/>
      <c r="D13" s="233"/>
      <c r="E13" s="233"/>
      <c r="F13" s="233"/>
      <c r="G13" s="233"/>
      <c r="H13" s="233"/>
      <c r="I13" s="237"/>
    </row>
    <row r="14" spans="1:9" s="47" customFormat="1" ht="12" x14ac:dyDescent="0.2">
      <c r="A14" s="110">
        <v>1</v>
      </c>
      <c r="B14" s="70" t="s">
        <v>134</v>
      </c>
      <c r="C14" s="69" t="s">
        <v>180</v>
      </c>
      <c r="D14" s="69" t="s">
        <v>287</v>
      </c>
      <c r="E14" s="69" t="s">
        <v>288</v>
      </c>
      <c r="F14" s="69">
        <v>25016800</v>
      </c>
      <c r="G14" s="69">
        <v>2068</v>
      </c>
      <c r="H14" s="71" t="s">
        <v>161</v>
      </c>
      <c r="I14" s="72" t="s">
        <v>54</v>
      </c>
    </row>
    <row r="15" spans="1:9" s="47" customFormat="1" ht="12" x14ac:dyDescent="0.2">
      <c r="A15" s="111">
        <v>2</v>
      </c>
      <c r="B15" s="73" t="s">
        <v>25</v>
      </c>
      <c r="C15" s="72" t="s">
        <v>190</v>
      </c>
      <c r="D15" s="69" t="s">
        <v>287</v>
      </c>
      <c r="E15" s="69" t="s">
        <v>288</v>
      </c>
      <c r="F15" s="72">
        <v>25016800</v>
      </c>
      <c r="G15" s="72">
        <v>2017</v>
      </c>
      <c r="H15" s="74" t="s">
        <v>161</v>
      </c>
      <c r="I15" s="72" t="s">
        <v>101</v>
      </c>
    </row>
    <row r="16" spans="1:9" s="47" customFormat="1" ht="12" x14ac:dyDescent="0.2">
      <c r="A16" s="111">
        <v>3</v>
      </c>
      <c r="B16" s="73" t="s">
        <v>26</v>
      </c>
      <c r="C16" s="72" t="s">
        <v>181</v>
      </c>
      <c r="D16" s="69" t="s">
        <v>287</v>
      </c>
      <c r="E16" s="69" t="s">
        <v>288</v>
      </c>
      <c r="F16" s="72">
        <v>25016800</v>
      </c>
      <c r="G16" s="72">
        <v>2019</v>
      </c>
      <c r="H16" s="74" t="s">
        <v>161</v>
      </c>
      <c r="I16" s="72" t="s">
        <v>14</v>
      </c>
    </row>
    <row r="17" spans="1:9" s="47" customFormat="1" ht="12" x14ac:dyDescent="0.2">
      <c r="A17" s="189">
        <v>4</v>
      </c>
      <c r="B17" s="190" t="s">
        <v>9</v>
      </c>
      <c r="C17" s="191" t="s">
        <v>198</v>
      </c>
      <c r="D17" s="192" t="s">
        <v>287</v>
      </c>
      <c r="E17" s="192" t="s">
        <v>288</v>
      </c>
      <c r="F17" s="191">
        <v>25016800</v>
      </c>
      <c r="G17" s="191">
        <v>2060</v>
      </c>
      <c r="H17" s="193" t="s">
        <v>161</v>
      </c>
      <c r="I17" s="191" t="s">
        <v>75</v>
      </c>
    </row>
    <row r="18" spans="1:9" s="47" customFormat="1" ht="12" x14ac:dyDescent="0.2">
      <c r="A18" s="111">
        <v>5</v>
      </c>
      <c r="B18" s="73" t="s">
        <v>135</v>
      </c>
      <c r="C18" s="72" t="s">
        <v>196</v>
      </c>
      <c r="D18" s="69" t="s">
        <v>289</v>
      </c>
      <c r="E18" s="69" t="s">
        <v>288</v>
      </c>
      <c r="F18" s="72">
        <v>25016800</v>
      </c>
      <c r="G18" s="72">
        <v>2050</v>
      </c>
      <c r="H18" s="72" t="s">
        <v>161</v>
      </c>
      <c r="I18" s="72" t="s">
        <v>170</v>
      </c>
    </row>
    <row r="19" spans="1:9" s="48" customFormat="1" ht="12" x14ac:dyDescent="0.2">
      <c r="A19" s="111">
        <v>6</v>
      </c>
      <c r="B19" s="73" t="s">
        <v>35</v>
      </c>
      <c r="C19" s="72" t="s">
        <v>197</v>
      </c>
      <c r="D19" s="72" t="s">
        <v>289</v>
      </c>
      <c r="E19" s="69" t="s">
        <v>288</v>
      </c>
      <c r="F19" s="72">
        <v>25016800</v>
      </c>
      <c r="G19" s="72">
        <v>2051</v>
      </c>
      <c r="H19" s="72" t="s">
        <v>161</v>
      </c>
      <c r="I19" s="72" t="s">
        <v>373</v>
      </c>
    </row>
    <row r="20" spans="1:9" s="47" customFormat="1" ht="12" x14ac:dyDescent="0.2">
      <c r="A20" s="112">
        <v>7</v>
      </c>
      <c r="B20" s="59" t="s">
        <v>144</v>
      </c>
      <c r="C20" s="58" t="s">
        <v>199</v>
      </c>
      <c r="D20" s="58" t="s">
        <v>301</v>
      </c>
      <c r="E20" s="60" t="s">
        <v>288</v>
      </c>
      <c r="F20" s="58">
        <v>25016800</v>
      </c>
      <c r="G20" s="58">
        <v>2034</v>
      </c>
      <c r="H20" s="61" t="s">
        <v>161</v>
      </c>
      <c r="I20" s="58" t="s">
        <v>60</v>
      </c>
    </row>
    <row r="21" spans="1:9" s="48" customFormat="1" ht="12" x14ac:dyDescent="0.2">
      <c r="A21" s="112">
        <v>8</v>
      </c>
      <c r="B21" s="59" t="s">
        <v>171</v>
      </c>
      <c r="C21" s="58" t="s">
        <v>200</v>
      </c>
      <c r="D21" s="58" t="s">
        <v>301</v>
      </c>
      <c r="E21" s="58" t="s">
        <v>288</v>
      </c>
      <c r="F21" s="58">
        <v>25016800</v>
      </c>
      <c r="G21" s="58">
        <v>2034</v>
      </c>
      <c r="H21" s="61" t="s">
        <v>161</v>
      </c>
      <c r="I21" s="58" t="s">
        <v>356</v>
      </c>
    </row>
    <row r="22" spans="1:9" s="48" customFormat="1" ht="12" x14ac:dyDescent="0.2">
      <c r="A22" s="112">
        <v>9</v>
      </c>
      <c r="B22" s="59" t="s">
        <v>33</v>
      </c>
      <c r="C22" s="58" t="s">
        <v>201</v>
      </c>
      <c r="D22" s="58" t="s">
        <v>301</v>
      </c>
      <c r="E22" s="58" t="s">
        <v>288</v>
      </c>
      <c r="F22" s="58">
        <v>25016800</v>
      </c>
      <c r="G22" s="58">
        <v>2034</v>
      </c>
      <c r="H22" s="61" t="s">
        <v>161</v>
      </c>
      <c r="I22" s="58" t="s">
        <v>24</v>
      </c>
    </row>
    <row r="23" spans="1:9" s="48" customFormat="1" ht="12" x14ac:dyDescent="0.2">
      <c r="A23" s="113">
        <v>10</v>
      </c>
      <c r="B23" s="76" t="s">
        <v>32</v>
      </c>
      <c r="C23" s="75" t="s">
        <v>202</v>
      </c>
      <c r="D23" s="75" t="s">
        <v>290</v>
      </c>
      <c r="E23" s="75" t="s">
        <v>288</v>
      </c>
      <c r="F23" s="75">
        <v>25016800</v>
      </c>
      <c r="G23" s="75">
        <v>2054</v>
      </c>
      <c r="H23" s="77" t="s">
        <v>161</v>
      </c>
      <c r="I23" s="75" t="s">
        <v>62</v>
      </c>
    </row>
    <row r="24" spans="1:9" s="48" customFormat="1" ht="12" x14ac:dyDescent="0.2">
      <c r="A24" s="113">
        <v>11</v>
      </c>
      <c r="B24" s="76" t="s">
        <v>148</v>
      </c>
      <c r="C24" s="75" t="s">
        <v>203</v>
      </c>
      <c r="D24" s="75" t="s">
        <v>290</v>
      </c>
      <c r="E24" s="75" t="s">
        <v>288</v>
      </c>
      <c r="F24" s="75">
        <v>25016800</v>
      </c>
      <c r="G24" s="75">
        <v>2039</v>
      </c>
      <c r="H24" s="77" t="s">
        <v>161</v>
      </c>
      <c r="I24" s="75" t="s">
        <v>357</v>
      </c>
    </row>
    <row r="25" spans="1:9" s="48" customFormat="1" ht="12" x14ac:dyDescent="0.2">
      <c r="A25" s="113">
        <v>12</v>
      </c>
      <c r="B25" s="76" t="s">
        <v>112</v>
      </c>
      <c r="C25" s="75" t="s">
        <v>203</v>
      </c>
      <c r="D25" s="75" t="s">
        <v>290</v>
      </c>
      <c r="E25" s="75" t="s">
        <v>288</v>
      </c>
      <c r="F25" s="75">
        <v>25016800</v>
      </c>
      <c r="G25" s="75">
        <v>2035</v>
      </c>
      <c r="H25" s="77" t="s">
        <v>161</v>
      </c>
      <c r="I25" s="75" t="s">
        <v>137</v>
      </c>
    </row>
    <row r="26" spans="1:9" s="48" customFormat="1" ht="12" x14ac:dyDescent="0.2">
      <c r="A26" s="113">
        <v>14</v>
      </c>
      <c r="B26" s="76" t="s">
        <v>99</v>
      </c>
      <c r="C26" s="75" t="s">
        <v>187</v>
      </c>
      <c r="D26" s="75" t="s">
        <v>290</v>
      </c>
      <c r="E26" s="75" t="s">
        <v>288</v>
      </c>
      <c r="F26" s="75">
        <v>25016800</v>
      </c>
      <c r="G26" s="75">
        <v>2035</v>
      </c>
      <c r="H26" s="77" t="s">
        <v>161</v>
      </c>
      <c r="I26" s="75" t="s">
        <v>82</v>
      </c>
    </row>
    <row r="27" spans="1:9" s="48" customFormat="1" ht="12" x14ac:dyDescent="0.2">
      <c r="A27" s="113">
        <v>13</v>
      </c>
      <c r="B27" s="76" t="s">
        <v>149</v>
      </c>
      <c r="C27" s="75" t="s">
        <v>204</v>
      </c>
      <c r="D27" s="75" t="s">
        <v>290</v>
      </c>
      <c r="E27" s="75" t="s">
        <v>288</v>
      </c>
      <c r="F27" s="75">
        <v>25016800</v>
      </c>
      <c r="G27" s="75">
        <v>2075</v>
      </c>
      <c r="H27" s="77" t="s">
        <v>161</v>
      </c>
      <c r="I27" s="75" t="s">
        <v>127</v>
      </c>
    </row>
    <row r="28" spans="1:9" s="66" customFormat="1" ht="12.75" x14ac:dyDescent="0.2">
      <c r="A28" s="114">
        <v>15</v>
      </c>
      <c r="B28" s="63" t="s">
        <v>69</v>
      </c>
      <c r="C28" s="62" t="s">
        <v>205</v>
      </c>
      <c r="D28" s="62" t="s">
        <v>291</v>
      </c>
      <c r="E28" s="64" t="s">
        <v>288</v>
      </c>
      <c r="F28" s="62">
        <v>25016800</v>
      </c>
      <c r="G28" s="62">
        <v>2012</v>
      </c>
      <c r="H28" s="62" t="s">
        <v>161</v>
      </c>
      <c r="I28" s="62" t="s">
        <v>358</v>
      </c>
    </row>
    <row r="29" spans="1:9" s="68" customFormat="1" ht="12.75" x14ac:dyDescent="0.2">
      <c r="A29" s="115">
        <v>16</v>
      </c>
      <c r="B29" s="79" t="s">
        <v>9</v>
      </c>
      <c r="C29" s="78" t="s">
        <v>206</v>
      </c>
      <c r="D29" s="78" t="s">
        <v>291</v>
      </c>
      <c r="E29" s="80" t="s">
        <v>288</v>
      </c>
      <c r="F29" s="78">
        <v>25016800</v>
      </c>
      <c r="G29" s="78" t="s">
        <v>161</v>
      </c>
      <c r="H29" s="81" t="s">
        <v>161</v>
      </c>
      <c r="I29" s="81" t="s">
        <v>161</v>
      </c>
    </row>
    <row r="30" spans="1:9" s="66" customFormat="1" ht="12.75" x14ac:dyDescent="0.2">
      <c r="A30" s="114">
        <v>17</v>
      </c>
      <c r="B30" s="63" t="s">
        <v>89</v>
      </c>
      <c r="C30" s="62" t="s">
        <v>207</v>
      </c>
      <c r="D30" s="62" t="s">
        <v>291</v>
      </c>
      <c r="E30" s="64" t="s">
        <v>288</v>
      </c>
      <c r="F30" s="62">
        <v>25016800</v>
      </c>
      <c r="G30" s="62">
        <v>2058</v>
      </c>
      <c r="H30" s="65" t="s">
        <v>161</v>
      </c>
      <c r="I30" s="62" t="s">
        <v>84</v>
      </c>
    </row>
    <row r="31" spans="1:9" s="66" customFormat="1" ht="12.75" x14ac:dyDescent="0.2">
      <c r="A31" s="114">
        <v>18</v>
      </c>
      <c r="B31" s="63" t="s">
        <v>78</v>
      </c>
      <c r="C31" s="62" t="s">
        <v>208</v>
      </c>
      <c r="D31" s="62" t="s">
        <v>291</v>
      </c>
      <c r="E31" s="64" t="s">
        <v>288</v>
      </c>
      <c r="F31" s="62">
        <v>25016800</v>
      </c>
      <c r="G31" s="62">
        <v>2058</v>
      </c>
      <c r="H31" s="65" t="s">
        <v>161</v>
      </c>
      <c r="I31" s="62" t="s">
        <v>152</v>
      </c>
    </row>
    <row r="32" spans="1:9" s="66" customFormat="1" ht="12.75" x14ac:dyDescent="0.2">
      <c r="A32" s="194">
        <v>19</v>
      </c>
      <c r="B32" s="195" t="s">
        <v>9</v>
      </c>
      <c r="C32" s="196" t="s">
        <v>209</v>
      </c>
      <c r="D32" s="196" t="s">
        <v>291</v>
      </c>
      <c r="E32" s="197" t="s">
        <v>288</v>
      </c>
      <c r="F32" s="196">
        <v>25016800</v>
      </c>
      <c r="G32" s="196">
        <v>2066</v>
      </c>
      <c r="H32" s="198" t="s">
        <v>161</v>
      </c>
      <c r="I32" s="199" t="s">
        <v>161</v>
      </c>
    </row>
    <row r="33" spans="1:9" s="66" customFormat="1" ht="12.75" x14ac:dyDescent="0.2">
      <c r="A33" s="114">
        <v>20</v>
      </c>
      <c r="B33" s="63" t="s">
        <v>44</v>
      </c>
      <c r="C33" s="62" t="s">
        <v>210</v>
      </c>
      <c r="D33" s="62" t="s">
        <v>291</v>
      </c>
      <c r="E33" s="64" t="s">
        <v>288</v>
      </c>
      <c r="F33" s="62">
        <v>25016800</v>
      </c>
      <c r="G33" s="62">
        <v>2066</v>
      </c>
      <c r="H33" s="65" t="s">
        <v>161</v>
      </c>
      <c r="I33" s="62" t="s">
        <v>359</v>
      </c>
    </row>
    <row r="34" spans="1:9" s="66" customFormat="1" ht="12.75" x14ac:dyDescent="0.2">
      <c r="A34" s="116">
        <v>21</v>
      </c>
      <c r="B34" s="83" t="s">
        <v>143</v>
      </c>
      <c r="C34" s="82" t="s">
        <v>211</v>
      </c>
      <c r="D34" s="82" t="s">
        <v>141</v>
      </c>
      <c r="E34" s="84" t="s">
        <v>288</v>
      </c>
      <c r="F34" s="82">
        <v>25016800</v>
      </c>
      <c r="G34" s="82">
        <v>2013</v>
      </c>
      <c r="H34" s="85" t="s">
        <v>161</v>
      </c>
      <c r="I34" s="82" t="s">
        <v>302</v>
      </c>
    </row>
    <row r="35" spans="1:9" s="66" customFormat="1" ht="12.75" x14ac:dyDescent="0.2">
      <c r="A35" s="116">
        <v>22</v>
      </c>
      <c r="B35" s="83" t="s">
        <v>147</v>
      </c>
      <c r="C35" s="82" t="s">
        <v>212</v>
      </c>
      <c r="D35" s="82" t="s">
        <v>141</v>
      </c>
      <c r="E35" s="84" t="s">
        <v>288</v>
      </c>
      <c r="F35" s="82">
        <v>25016800</v>
      </c>
      <c r="G35" s="82">
        <v>2041</v>
      </c>
      <c r="H35" s="85" t="s">
        <v>161</v>
      </c>
      <c r="I35" s="82" t="s">
        <v>113</v>
      </c>
    </row>
    <row r="36" spans="1:9" s="68" customFormat="1" ht="12.75" x14ac:dyDescent="0.2">
      <c r="A36" s="116">
        <v>23</v>
      </c>
      <c r="B36" s="83" t="s">
        <v>371</v>
      </c>
      <c r="C36" s="82" t="s">
        <v>213</v>
      </c>
      <c r="D36" s="82" t="s">
        <v>141</v>
      </c>
      <c r="E36" s="84" t="s">
        <v>288</v>
      </c>
      <c r="F36" s="82">
        <v>25016800</v>
      </c>
      <c r="G36" s="82">
        <v>2036</v>
      </c>
      <c r="H36" s="85" t="s">
        <v>161</v>
      </c>
      <c r="I36" s="82" t="s">
        <v>360</v>
      </c>
    </row>
    <row r="37" spans="1:9" s="66" customFormat="1" ht="12.75" x14ac:dyDescent="0.2">
      <c r="A37" s="200">
        <v>24</v>
      </c>
      <c r="B37" s="201" t="s">
        <v>9</v>
      </c>
      <c r="C37" s="202" t="s">
        <v>214</v>
      </c>
      <c r="D37" s="202" t="s">
        <v>141</v>
      </c>
      <c r="E37" s="203" t="s">
        <v>288</v>
      </c>
      <c r="F37" s="202">
        <v>25016800</v>
      </c>
      <c r="G37" s="202" t="s">
        <v>161</v>
      </c>
      <c r="H37" s="202" t="s">
        <v>161</v>
      </c>
      <c r="I37" s="202" t="s">
        <v>161</v>
      </c>
    </row>
    <row r="38" spans="1:9" s="66" customFormat="1" ht="12.75" x14ac:dyDescent="0.2">
      <c r="A38" s="116">
        <v>25</v>
      </c>
      <c r="B38" s="83" t="s">
        <v>71</v>
      </c>
      <c r="C38" s="82" t="s">
        <v>215</v>
      </c>
      <c r="D38" s="82" t="s">
        <v>141</v>
      </c>
      <c r="E38" s="84" t="s">
        <v>288</v>
      </c>
      <c r="F38" s="82">
        <v>25016800</v>
      </c>
      <c r="G38" s="82">
        <v>2055</v>
      </c>
      <c r="H38" s="82" t="s">
        <v>161</v>
      </c>
      <c r="I38" s="82" t="s">
        <v>162</v>
      </c>
    </row>
    <row r="39" spans="1:9" s="66" customFormat="1" ht="12.75" x14ac:dyDescent="0.2">
      <c r="A39" s="116">
        <v>26</v>
      </c>
      <c r="B39" s="83" t="s">
        <v>159</v>
      </c>
      <c r="C39" s="82" t="s">
        <v>216</v>
      </c>
      <c r="D39" s="82" t="s">
        <v>141</v>
      </c>
      <c r="E39" s="84" t="s">
        <v>288</v>
      </c>
      <c r="F39" s="82">
        <v>25016800</v>
      </c>
      <c r="G39" s="82">
        <v>2044</v>
      </c>
      <c r="H39" s="82" t="s">
        <v>161</v>
      </c>
      <c r="I39" s="82" t="s">
        <v>361</v>
      </c>
    </row>
    <row r="40" spans="1:9" s="68" customFormat="1" ht="12.75" x14ac:dyDescent="0.2">
      <c r="A40" s="117">
        <v>27</v>
      </c>
      <c r="B40" s="87" t="s">
        <v>9</v>
      </c>
      <c r="C40" s="86" t="s">
        <v>188</v>
      </c>
      <c r="D40" s="86" t="s">
        <v>141</v>
      </c>
      <c r="E40" s="88" t="s">
        <v>288</v>
      </c>
      <c r="F40" s="86">
        <v>25016800</v>
      </c>
      <c r="G40" s="86" t="s">
        <v>161</v>
      </c>
      <c r="H40" s="86" t="s">
        <v>161</v>
      </c>
      <c r="I40" s="86" t="s">
        <v>161</v>
      </c>
    </row>
    <row r="41" spans="1:9" s="66" customFormat="1" ht="12.75" x14ac:dyDescent="0.2">
      <c r="A41" s="116">
        <v>28</v>
      </c>
      <c r="B41" s="83" t="s">
        <v>157</v>
      </c>
      <c r="C41" s="82" t="s">
        <v>217</v>
      </c>
      <c r="D41" s="82" t="s">
        <v>141</v>
      </c>
      <c r="E41" s="84" t="s">
        <v>288</v>
      </c>
      <c r="F41" s="82">
        <v>25016800</v>
      </c>
      <c r="G41" s="82" t="s">
        <v>161</v>
      </c>
      <c r="H41" s="82">
        <v>34829440</v>
      </c>
      <c r="I41" s="82" t="s">
        <v>57</v>
      </c>
    </row>
    <row r="42" spans="1:9" s="66" customFormat="1" ht="12.75" x14ac:dyDescent="0.2">
      <c r="A42" s="118">
        <v>29</v>
      </c>
      <c r="B42" s="83" t="s">
        <v>90</v>
      </c>
      <c r="C42" s="82" t="s">
        <v>217</v>
      </c>
      <c r="D42" s="82" t="s">
        <v>141</v>
      </c>
      <c r="E42" s="84" t="s">
        <v>288</v>
      </c>
      <c r="F42" s="82">
        <v>25016800</v>
      </c>
      <c r="G42" s="82" t="s">
        <v>161</v>
      </c>
      <c r="H42" s="85">
        <v>34821688</v>
      </c>
      <c r="I42" s="82" t="s">
        <v>57</v>
      </c>
    </row>
    <row r="43" spans="1:9" s="66" customFormat="1" ht="12.75" x14ac:dyDescent="0.2">
      <c r="A43" s="116">
        <v>30</v>
      </c>
      <c r="B43" s="83" t="s">
        <v>156</v>
      </c>
      <c r="C43" s="82" t="s">
        <v>217</v>
      </c>
      <c r="D43" s="82" t="s">
        <v>141</v>
      </c>
      <c r="E43" s="84" t="s">
        <v>288</v>
      </c>
      <c r="F43" s="82">
        <v>25016800</v>
      </c>
      <c r="G43" s="82" t="s">
        <v>161</v>
      </c>
      <c r="H43" s="85">
        <v>34821777</v>
      </c>
      <c r="I43" s="82" t="s">
        <v>57</v>
      </c>
    </row>
    <row r="44" spans="1:9" s="66" customFormat="1" ht="12.75" x14ac:dyDescent="0.2">
      <c r="A44" s="116">
        <v>31</v>
      </c>
      <c r="B44" s="83" t="s">
        <v>91</v>
      </c>
      <c r="C44" s="82" t="s">
        <v>217</v>
      </c>
      <c r="D44" s="82" t="s">
        <v>141</v>
      </c>
      <c r="E44" s="84" t="s">
        <v>288</v>
      </c>
      <c r="F44" s="82">
        <v>25016800</v>
      </c>
      <c r="G44" s="82" t="s">
        <v>161</v>
      </c>
      <c r="H44" s="85">
        <v>34821935</v>
      </c>
      <c r="I44" s="82" t="s">
        <v>57</v>
      </c>
    </row>
    <row r="45" spans="1:9" s="66" customFormat="1" ht="12.75" x14ac:dyDescent="0.2">
      <c r="A45" s="116">
        <v>32</v>
      </c>
      <c r="B45" s="83" t="s">
        <v>167</v>
      </c>
      <c r="C45" s="82" t="s">
        <v>217</v>
      </c>
      <c r="D45" s="82" t="s">
        <v>141</v>
      </c>
      <c r="E45" s="84" t="s">
        <v>288</v>
      </c>
      <c r="F45" s="82">
        <v>25016800</v>
      </c>
      <c r="G45" s="82" t="s">
        <v>161</v>
      </c>
      <c r="H45" s="85">
        <v>34816272</v>
      </c>
      <c r="I45" s="82" t="s">
        <v>57</v>
      </c>
    </row>
    <row r="46" spans="1:9" s="66" customFormat="1" ht="12.75" x14ac:dyDescent="0.2">
      <c r="A46" s="116">
        <v>33</v>
      </c>
      <c r="B46" s="83" t="s">
        <v>126</v>
      </c>
      <c r="C46" s="82" t="s">
        <v>217</v>
      </c>
      <c r="D46" s="82" t="s">
        <v>141</v>
      </c>
      <c r="E46" s="84" t="s">
        <v>288</v>
      </c>
      <c r="F46" s="82">
        <v>25016800</v>
      </c>
      <c r="G46" s="82" t="s">
        <v>161</v>
      </c>
      <c r="H46" s="82">
        <v>34815414</v>
      </c>
      <c r="I46" s="82" t="s">
        <v>57</v>
      </c>
    </row>
    <row r="47" spans="1:9" s="66" customFormat="1" ht="12.75" x14ac:dyDescent="0.2">
      <c r="A47" s="116">
        <v>34</v>
      </c>
      <c r="B47" s="83" t="s">
        <v>370</v>
      </c>
      <c r="C47" s="82" t="s">
        <v>217</v>
      </c>
      <c r="D47" s="82" t="s">
        <v>141</v>
      </c>
      <c r="E47" s="84" t="s">
        <v>288</v>
      </c>
      <c r="F47" s="82">
        <v>25016800</v>
      </c>
      <c r="G47" s="82" t="s">
        <v>161</v>
      </c>
      <c r="H47" s="82" t="s">
        <v>161</v>
      </c>
      <c r="I47" s="82" t="s">
        <v>57</v>
      </c>
    </row>
    <row r="48" spans="1:9" s="66" customFormat="1" ht="12.75" x14ac:dyDescent="0.2">
      <c r="A48" s="116">
        <v>35</v>
      </c>
      <c r="B48" s="83" t="s">
        <v>45</v>
      </c>
      <c r="C48" s="82" t="s">
        <v>218</v>
      </c>
      <c r="D48" s="82" t="s">
        <v>141</v>
      </c>
      <c r="E48" s="84" t="s">
        <v>288</v>
      </c>
      <c r="F48" s="82">
        <v>25016800</v>
      </c>
      <c r="G48" s="82">
        <v>2010</v>
      </c>
      <c r="H48" s="82" t="s">
        <v>161</v>
      </c>
      <c r="I48" s="82" t="s">
        <v>18</v>
      </c>
    </row>
    <row r="49" spans="1:9" s="66" customFormat="1" ht="12.75" x14ac:dyDescent="0.2">
      <c r="A49" s="116">
        <v>36</v>
      </c>
      <c r="B49" s="83" t="s">
        <v>77</v>
      </c>
      <c r="C49" s="82" t="s">
        <v>219</v>
      </c>
      <c r="D49" s="82" t="s">
        <v>141</v>
      </c>
      <c r="E49" s="84" t="s">
        <v>288</v>
      </c>
      <c r="F49" s="82">
        <v>25016800</v>
      </c>
      <c r="G49" s="82" t="s">
        <v>161</v>
      </c>
      <c r="H49" s="82">
        <v>34834840</v>
      </c>
      <c r="I49" s="82" t="s">
        <v>368</v>
      </c>
    </row>
    <row r="50" spans="1:9" s="66" customFormat="1" ht="12.75" x14ac:dyDescent="0.2">
      <c r="A50" s="116">
        <v>37</v>
      </c>
      <c r="B50" s="83" t="s">
        <v>158</v>
      </c>
      <c r="C50" s="82" t="s">
        <v>193</v>
      </c>
      <c r="D50" s="82" t="s">
        <v>141</v>
      </c>
      <c r="E50" s="84" t="s">
        <v>288</v>
      </c>
      <c r="F50" s="82">
        <v>25016800</v>
      </c>
      <c r="G50" s="82" t="s">
        <v>161</v>
      </c>
      <c r="H50" s="82" t="s">
        <v>161</v>
      </c>
      <c r="I50" s="82" t="s">
        <v>57</v>
      </c>
    </row>
    <row r="51" spans="1:9" s="66" customFormat="1" ht="12.75" x14ac:dyDescent="0.2">
      <c r="A51" s="116">
        <v>38</v>
      </c>
      <c r="B51" s="83" t="s">
        <v>128</v>
      </c>
      <c r="C51" s="82" t="s">
        <v>193</v>
      </c>
      <c r="D51" s="82" t="s">
        <v>141</v>
      </c>
      <c r="E51" s="84" t="s">
        <v>288</v>
      </c>
      <c r="F51" s="82">
        <v>25016800</v>
      </c>
      <c r="G51" s="82">
        <v>2063</v>
      </c>
      <c r="H51" s="82" t="s">
        <v>161</v>
      </c>
      <c r="I51" s="82" t="s">
        <v>367</v>
      </c>
    </row>
    <row r="52" spans="1:9" s="66" customFormat="1" ht="12.75" x14ac:dyDescent="0.2">
      <c r="A52" s="116">
        <v>39</v>
      </c>
      <c r="B52" s="83" t="s">
        <v>94</v>
      </c>
      <c r="C52" s="82" t="s">
        <v>193</v>
      </c>
      <c r="D52" s="82" t="s">
        <v>141</v>
      </c>
      <c r="E52" s="84" t="s">
        <v>288</v>
      </c>
      <c r="F52" s="82">
        <v>25016800</v>
      </c>
      <c r="G52" s="82" t="s">
        <v>161</v>
      </c>
      <c r="H52" s="82" t="s">
        <v>161</v>
      </c>
      <c r="I52" s="82" t="s">
        <v>57</v>
      </c>
    </row>
    <row r="53" spans="1:9" s="66" customFormat="1" ht="12.75" x14ac:dyDescent="0.2">
      <c r="A53" s="118">
        <v>40</v>
      </c>
      <c r="B53" s="83" t="s">
        <v>95</v>
      </c>
      <c r="C53" s="82" t="s">
        <v>184</v>
      </c>
      <c r="D53" s="82" t="s">
        <v>141</v>
      </c>
      <c r="E53" s="84" t="s">
        <v>288</v>
      </c>
      <c r="F53" s="82">
        <v>25016800</v>
      </c>
      <c r="G53" s="82">
        <v>2027</v>
      </c>
      <c r="H53" s="82" t="s">
        <v>161</v>
      </c>
      <c r="I53" s="82" t="s">
        <v>58</v>
      </c>
    </row>
    <row r="54" spans="1:9" s="66" customFormat="1" ht="12.75" x14ac:dyDescent="0.2">
      <c r="A54" s="116">
        <v>41</v>
      </c>
      <c r="B54" s="83" t="s">
        <v>46</v>
      </c>
      <c r="C54" s="82" t="s">
        <v>184</v>
      </c>
      <c r="D54" s="82" t="s">
        <v>141</v>
      </c>
      <c r="E54" s="84" t="s">
        <v>288</v>
      </c>
      <c r="F54" s="82">
        <v>25016800</v>
      </c>
      <c r="G54" s="82">
        <v>2027</v>
      </c>
      <c r="H54" s="82" t="s">
        <v>161</v>
      </c>
      <c r="I54" s="82" t="s">
        <v>362</v>
      </c>
    </row>
    <row r="55" spans="1:9" s="66" customFormat="1" ht="12.75" x14ac:dyDescent="0.2">
      <c r="A55" s="116">
        <v>42</v>
      </c>
      <c r="B55" s="83" t="s">
        <v>136</v>
      </c>
      <c r="C55" s="82" t="s">
        <v>184</v>
      </c>
      <c r="D55" s="82" t="s">
        <v>141</v>
      </c>
      <c r="E55" s="84" t="s">
        <v>288</v>
      </c>
      <c r="F55" s="82">
        <v>25016800</v>
      </c>
      <c r="G55" s="82">
        <v>2027</v>
      </c>
      <c r="H55" s="82" t="s">
        <v>161</v>
      </c>
      <c r="I55" s="82" t="s">
        <v>363</v>
      </c>
    </row>
    <row r="56" spans="1:9" s="66" customFormat="1" ht="12.75" x14ac:dyDescent="0.2">
      <c r="A56" s="116">
        <v>43</v>
      </c>
      <c r="B56" s="83" t="s">
        <v>121</v>
      </c>
      <c r="C56" s="82" t="s">
        <v>220</v>
      </c>
      <c r="D56" s="82" t="s">
        <v>141</v>
      </c>
      <c r="E56" s="84" t="s">
        <v>288</v>
      </c>
      <c r="F56" s="82">
        <v>25016800</v>
      </c>
      <c r="G56" s="82">
        <v>2029</v>
      </c>
      <c r="H56" s="82" t="s">
        <v>161</v>
      </c>
      <c r="I56" s="82" t="s">
        <v>105</v>
      </c>
    </row>
    <row r="57" spans="1:9" s="66" customFormat="1" ht="12.75" x14ac:dyDescent="0.2">
      <c r="A57" s="116">
        <v>44</v>
      </c>
      <c r="B57" s="83" t="s">
        <v>100</v>
      </c>
      <c r="C57" s="82" t="s">
        <v>221</v>
      </c>
      <c r="D57" s="82" t="s">
        <v>141</v>
      </c>
      <c r="E57" s="84" t="s">
        <v>288</v>
      </c>
      <c r="F57" s="82">
        <v>25016800</v>
      </c>
      <c r="G57" s="82">
        <v>2026</v>
      </c>
      <c r="H57" s="82" t="s">
        <v>161</v>
      </c>
      <c r="I57" s="82" t="s">
        <v>111</v>
      </c>
    </row>
    <row r="58" spans="1:9" s="66" customFormat="1" ht="12.75" x14ac:dyDescent="0.2">
      <c r="A58" s="116">
        <v>45</v>
      </c>
      <c r="B58" s="83" t="s">
        <v>120</v>
      </c>
      <c r="C58" s="82" t="s">
        <v>221</v>
      </c>
      <c r="D58" s="82" t="s">
        <v>141</v>
      </c>
      <c r="E58" s="84" t="s">
        <v>288</v>
      </c>
      <c r="F58" s="82">
        <v>25016800</v>
      </c>
      <c r="G58" s="82">
        <v>2024</v>
      </c>
      <c r="H58" s="82" t="s">
        <v>161</v>
      </c>
      <c r="I58" s="82" t="s">
        <v>151</v>
      </c>
    </row>
    <row r="59" spans="1:9" s="66" customFormat="1" ht="12.75" x14ac:dyDescent="0.2">
      <c r="A59" s="116">
        <v>46</v>
      </c>
      <c r="B59" s="83" t="s">
        <v>124</v>
      </c>
      <c r="C59" s="82" t="s">
        <v>221</v>
      </c>
      <c r="D59" s="82" t="s">
        <v>141</v>
      </c>
      <c r="E59" s="84" t="s">
        <v>288</v>
      </c>
      <c r="F59" s="82">
        <v>25016800</v>
      </c>
      <c r="G59" s="82">
        <v>2024</v>
      </c>
      <c r="H59" s="82" t="s">
        <v>161</v>
      </c>
      <c r="I59" s="82" t="s">
        <v>110</v>
      </c>
    </row>
    <row r="60" spans="1:9" s="66" customFormat="1" ht="12.75" x14ac:dyDescent="0.2">
      <c r="A60" s="116">
        <v>47</v>
      </c>
      <c r="B60" s="83" t="s">
        <v>172</v>
      </c>
      <c r="C60" s="82" t="s">
        <v>188</v>
      </c>
      <c r="D60" s="82" t="s">
        <v>141</v>
      </c>
      <c r="E60" s="84" t="s">
        <v>288</v>
      </c>
      <c r="F60" s="82">
        <v>25016800</v>
      </c>
      <c r="G60" s="82">
        <v>2069</v>
      </c>
      <c r="H60" s="82" t="s">
        <v>161</v>
      </c>
      <c r="I60" s="82" t="s">
        <v>17</v>
      </c>
    </row>
    <row r="61" spans="1:9" s="66" customFormat="1" ht="12.75" x14ac:dyDescent="0.2">
      <c r="A61" s="116">
        <v>48</v>
      </c>
      <c r="B61" s="83" t="s">
        <v>164</v>
      </c>
      <c r="C61" s="82" t="s">
        <v>189</v>
      </c>
      <c r="D61" s="82" t="s">
        <v>141</v>
      </c>
      <c r="E61" s="84" t="s">
        <v>288</v>
      </c>
      <c r="F61" s="82">
        <v>25016800</v>
      </c>
      <c r="G61" s="82">
        <v>2071</v>
      </c>
      <c r="H61" s="82" t="s">
        <v>161</v>
      </c>
      <c r="I61" s="82" t="s">
        <v>85</v>
      </c>
    </row>
    <row r="62" spans="1:9" s="66" customFormat="1" ht="12.75" x14ac:dyDescent="0.2">
      <c r="A62" s="116">
        <v>49</v>
      </c>
      <c r="B62" s="83" t="s">
        <v>51</v>
      </c>
      <c r="C62" s="82" t="s">
        <v>192</v>
      </c>
      <c r="D62" s="82" t="s">
        <v>141</v>
      </c>
      <c r="E62" s="84" t="s">
        <v>288</v>
      </c>
      <c r="F62" s="82">
        <v>25016800</v>
      </c>
      <c r="G62" s="82" t="s">
        <v>161</v>
      </c>
      <c r="H62" s="82" t="s">
        <v>161</v>
      </c>
      <c r="I62" s="82" t="s">
        <v>63</v>
      </c>
    </row>
    <row r="63" spans="1:9" s="66" customFormat="1" ht="12.75" x14ac:dyDescent="0.2">
      <c r="A63" s="118">
        <v>50</v>
      </c>
      <c r="B63" s="83" t="s">
        <v>28</v>
      </c>
      <c r="C63" s="82" t="s">
        <v>184</v>
      </c>
      <c r="D63" s="82" t="s">
        <v>141</v>
      </c>
      <c r="E63" s="84" t="s">
        <v>288</v>
      </c>
      <c r="F63" s="82">
        <v>25016800</v>
      </c>
      <c r="G63" s="82">
        <v>2027</v>
      </c>
      <c r="H63" s="82" t="s">
        <v>161</v>
      </c>
      <c r="I63" s="89" t="s">
        <v>57</v>
      </c>
    </row>
    <row r="64" spans="1:9" s="66" customFormat="1" ht="12.75" x14ac:dyDescent="0.2">
      <c r="A64" s="116">
        <v>51</v>
      </c>
      <c r="B64" s="83" t="s">
        <v>29</v>
      </c>
      <c r="C64" s="82" t="s">
        <v>193</v>
      </c>
      <c r="D64" s="82" t="s">
        <v>141</v>
      </c>
      <c r="E64" s="84" t="s">
        <v>288</v>
      </c>
      <c r="F64" s="82">
        <v>25016800</v>
      </c>
      <c r="G64" s="82" t="s">
        <v>161</v>
      </c>
      <c r="H64" s="82" t="s">
        <v>161</v>
      </c>
      <c r="I64" s="82" t="s">
        <v>57</v>
      </c>
    </row>
    <row r="65" spans="1:9" s="66" customFormat="1" ht="12.75" x14ac:dyDescent="0.2">
      <c r="A65" s="116">
        <v>52</v>
      </c>
      <c r="B65" s="83" t="s">
        <v>30</v>
      </c>
      <c r="C65" s="82" t="s">
        <v>193</v>
      </c>
      <c r="D65" s="82" t="s">
        <v>141</v>
      </c>
      <c r="E65" s="84" t="s">
        <v>288</v>
      </c>
      <c r="F65" s="82">
        <v>25016800</v>
      </c>
      <c r="G65" s="82" t="s">
        <v>161</v>
      </c>
      <c r="H65" s="82" t="s">
        <v>161</v>
      </c>
      <c r="I65" s="82" t="s">
        <v>57</v>
      </c>
    </row>
    <row r="66" spans="1:9" s="66" customFormat="1" ht="24" x14ac:dyDescent="0.2">
      <c r="A66" s="119">
        <v>53</v>
      </c>
      <c r="B66" s="91" t="s">
        <v>34</v>
      </c>
      <c r="C66" s="90" t="s">
        <v>222</v>
      </c>
      <c r="D66" s="90" t="s">
        <v>292</v>
      </c>
      <c r="E66" s="92" t="s">
        <v>288</v>
      </c>
      <c r="F66" s="90">
        <v>25016800</v>
      </c>
      <c r="G66" s="90">
        <v>2020</v>
      </c>
      <c r="H66" s="90" t="s">
        <v>161</v>
      </c>
      <c r="I66" s="90" t="s">
        <v>107</v>
      </c>
    </row>
    <row r="67" spans="1:9" s="66" customFormat="1" ht="12.75" x14ac:dyDescent="0.2">
      <c r="A67" s="119">
        <v>54</v>
      </c>
      <c r="B67" s="91" t="s">
        <v>93</v>
      </c>
      <c r="C67" s="90" t="s">
        <v>223</v>
      </c>
      <c r="D67" s="90" t="s">
        <v>292</v>
      </c>
      <c r="E67" s="92" t="s">
        <v>288</v>
      </c>
      <c r="F67" s="90">
        <v>25016800</v>
      </c>
      <c r="G67" s="90">
        <v>2020</v>
      </c>
      <c r="H67" s="93" t="s">
        <v>161</v>
      </c>
      <c r="I67" s="90" t="s">
        <v>108</v>
      </c>
    </row>
    <row r="68" spans="1:9" s="66" customFormat="1" ht="12.75" x14ac:dyDescent="0.2">
      <c r="A68" s="120">
        <v>55</v>
      </c>
      <c r="B68" s="91" t="s">
        <v>153</v>
      </c>
      <c r="C68" s="90" t="s">
        <v>224</v>
      </c>
      <c r="D68" s="90" t="s">
        <v>292</v>
      </c>
      <c r="E68" s="92" t="s">
        <v>288</v>
      </c>
      <c r="F68" s="90">
        <v>25016800</v>
      </c>
      <c r="G68" s="90">
        <v>2021</v>
      </c>
      <c r="H68" s="93" t="s">
        <v>161</v>
      </c>
      <c r="I68" s="90" t="s">
        <v>16</v>
      </c>
    </row>
    <row r="69" spans="1:9" s="66" customFormat="1" ht="12.75" x14ac:dyDescent="0.2">
      <c r="A69" s="119">
        <v>56</v>
      </c>
      <c r="B69" s="91" t="s">
        <v>132</v>
      </c>
      <c r="C69" s="90" t="s">
        <v>225</v>
      </c>
      <c r="D69" s="90" t="s">
        <v>292</v>
      </c>
      <c r="E69" s="92" t="s">
        <v>288</v>
      </c>
      <c r="F69" s="90">
        <v>25016800</v>
      </c>
      <c r="G69" s="90">
        <v>2052</v>
      </c>
      <c r="H69" s="93" t="s">
        <v>161</v>
      </c>
      <c r="I69" s="90" t="s">
        <v>364</v>
      </c>
    </row>
    <row r="70" spans="1:9" s="47" customFormat="1" ht="12" x14ac:dyDescent="0.2">
      <c r="A70" s="121">
        <v>57</v>
      </c>
      <c r="B70" s="95" t="s">
        <v>65</v>
      </c>
      <c r="C70" s="97" t="s">
        <v>182</v>
      </c>
      <c r="D70" s="97" t="s">
        <v>293</v>
      </c>
      <c r="E70" s="96" t="s">
        <v>288</v>
      </c>
      <c r="F70" s="97">
        <v>25016800</v>
      </c>
      <c r="G70" s="94">
        <v>2018</v>
      </c>
      <c r="H70" s="94" t="s">
        <v>161</v>
      </c>
      <c r="I70" s="94" t="s">
        <v>59</v>
      </c>
    </row>
    <row r="71" spans="1:9" s="47" customFormat="1" ht="12" x14ac:dyDescent="0.2">
      <c r="A71" s="121">
        <v>58</v>
      </c>
      <c r="B71" s="98" t="s">
        <v>160</v>
      </c>
      <c r="C71" s="94" t="s">
        <v>226</v>
      </c>
      <c r="D71" s="94" t="s">
        <v>293</v>
      </c>
      <c r="E71" s="96" t="s">
        <v>288</v>
      </c>
      <c r="F71" s="94">
        <v>25016800</v>
      </c>
      <c r="G71" s="94">
        <v>2059</v>
      </c>
      <c r="H71" s="94" t="s">
        <v>161</v>
      </c>
      <c r="I71" s="94" t="s">
        <v>96</v>
      </c>
    </row>
    <row r="72" spans="1:9" s="47" customFormat="1" ht="12" x14ac:dyDescent="0.2">
      <c r="A72" s="122">
        <v>59</v>
      </c>
      <c r="B72" s="98" t="s">
        <v>123</v>
      </c>
      <c r="C72" s="94" t="s">
        <v>226</v>
      </c>
      <c r="D72" s="94" t="s">
        <v>293</v>
      </c>
      <c r="E72" s="96" t="s">
        <v>288</v>
      </c>
      <c r="F72" s="94">
        <v>25016800</v>
      </c>
      <c r="G72" s="94">
        <v>2059</v>
      </c>
      <c r="H72" s="94" t="s">
        <v>161</v>
      </c>
      <c r="I72" s="94" t="s">
        <v>365</v>
      </c>
    </row>
    <row r="73" spans="1:9" s="66" customFormat="1" ht="12.75" x14ac:dyDescent="0.2">
      <c r="A73" s="123">
        <v>60</v>
      </c>
      <c r="B73" s="52" t="s">
        <v>31</v>
      </c>
      <c r="C73" s="51" t="s">
        <v>185</v>
      </c>
      <c r="D73" s="51" t="s">
        <v>140</v>
      </c>
      <c r="E73" s="53" t="s">
        <v>288</v>
      </c>
      <c r="F73" s="51">
        <v>25016800</v>
      </c>
      <c r="G73" s="51">
        <v>2033</v>
      </c>
      <c r="H73" s="51" t="s">
        <v>161</v>
      </c>
      <c r="I73" s="51" t="s">
        <v>19</v>
      </c>
    </row>
    <row r="74" spans="1:9" s="66" customFormat="1" ht="12.75" x14ac:dyDescent="0.2">
      <c r="A74" s="123">
        <v>61</v>
      </c>
      <c r="B74" s="52" t="s">
        <v>64</v>
      </c>
      <c r="C74" s="51" t="s">
        <v>186</v>
      </c>
      <c r="D74" s="51" t="s">
        <v>140</v>
      </c>
      <c r="E74" s="53" t="s">
        <v>288</v>
      </c>
      <c r="F74" s="51">
        <v>25016800</v>
      </c>
      <c r="G74" s="51">
        <v>2070</v>
      </c>
      <c r="H74" s="51" t="s">
        <v>161</v>
      </c>
      <c r="I74" s="51" t="s">
        <v>86</v>
      </c>
    </row>
    <row r="75" spans="1:9" x14ac:dyDescent="0.25">
      <c r="A75" s="123">
        <v>62</v>
      </c>
      <c r="B75" s="52" t="s">
        <v>174</v>
      </c>
      <c r="C75" s="51" t="s">
        <v>227</v>
      </c>
      <c r="D75" s="51" t="s">
        <v>140</v>
      </c>
      <c r="E75" s="53" t="s">
        <v>288</v>
      </c>
      <c r="F75" s="51">
        <v>25016800</v>
      </c>
      <c r="G75" s="51">
        <v>2037</v>
      </c>
      <c r="H75" s="51" t="s">
        <v>161</v>
      </c>
      <c r="I75" s="51" t="s">
        <v>22</v>
      </c>
    </row>
    <row r="76" spans="1:9" s="66" customFormat="1" ht="12.75" x14ac:dyDescent="0.2">
      <c r="A76" s="124">
        <v>63</v>
      </c>
      <c r="B76" s="52" t="s">
        <v>47</v>
      </c>
      <c r="C76" s="51" t="s">
        <v>228</v>
      </c>
      <c r="D76" s="51" t="s">
        <v>140</v>
      </c>
      <c r="E76" s="53" t="s">
        <v>288</v>
      </c>
      <c r="F76" s="51">
        <v>25016800</v>
      </c>
      <c r="G76" s="51">
        <v>2038</v>
      </c>
      <c r="H76" s="51" t="s">
        <v>161</v>
      </c>
      <c r="I76" s="51" t="s">
        <v>20</v>
      </c>
    </row>
    <row r="77" spans="1:9" s="66" customFormat="1" ht="12.75" x14ac:dyDescent="0.2">
      <c r="A77" s="123">
        <v>64</v>
      </c>
      <c r="B77" s="52" t="s">
        <v>48</v>
      </c>
      <c r="C77" s="51" t="s">
        <v>229</v>
      </c>
      <c r="D77" s="51" t="s">
        <v>140</v>
      </c>
      <c r="E77" s="53" t="s">
        <v>288</v>
      </c>
      <c r="F77" s="51">
        <v>25016800</v>
      </c>
      <c r="G77" s="51">
        <v>2074</v>
      </c>
      <c r="H77" s="51" t="s">
        <v>161</v>
      </c>
      <c r="I77" s="51" t="s">
        <v>21</v>
      </c>
    </row>
    <row r="78" spans="1:9" s="66" customFormat="1" ht="12.75" x14ac:dyDescent="0.2">
      <c r="A78" s="123">
        <v>65</v>
      </c>
      <c r="B78" s="52" t="s">
        <v>49</v>
      </c>
      <c r="C78" s="51" t="s">
        <v>229</v>
      </c>
      <c r="D78" s="51" t="s">
        <v>140</v>
      </c>
      <c r="E78" s="53" t="s">
        <v>288</v>
      </c>
      <c r="F78" s="51">
        <v>25016800</v>
      </c>
      <c r="G78" s="51">
        <v>2038</v>
      </c>
      <c r="H78" s="51" t="s">
        <v>161</v>
      </c>
      <c r="I78" s="51" t="s">
        <v>74</v>
      </c>
    </row>
    <row r="79" spans="1:9" s="66" customFormat="1" ht="12.75" x14ac:dyDescent="0.2">
      <c r="A79" s="123">
        <v>66</v>
      </c>
      <c r="B79" s="52" t="s">
        <v>76</v>
      </c>
      <c r="C79" s="51" t="s">
        <v>230</v>
      </c>
      <c r="D79" s="51" t="s">
        <v>140</v>
      </c>
      <c r="E79" s="53" t="s">
        <v>288</v>
      </c>
      <c r="F79" s="51">
        <v>25016800</v>
      </c>
      <c r="G79" s="51">
        <v>2076</v>
      </c>
      <c r="H79" s="51" t="s">
        <v>161</v>
      </c>
      <c r="I79" s="51" t="s">
        <v>119</v>
      </c>
    </row>
    <row r="80" spans="1:9" s="66" customFormat="1" ht="12.75" x14ac:dyDescent="0.2">
      <c r="A80" s="213">
        <v>67</v>
      </c>
      <c r="B80" s="214" t="s">
        <v>9</v>
      </c>
      <c r="C80" s="215" t="s">
        <v>231</v>
      </c>
      <c r="D80" s="215" t="s">
        <v>140</v>
      </c>
      <c r="E80" s="216" t="s">
        <v>288</v>
      </c>
      <c r="F80" s="215">
        <v>25016800</v>
      </c>
      <c r="G80" s="215">
        <v>2028</v>
      </c>
      <c r="H80" s="215" t="s">
        <v>161</v>
      </c>
      <c r="I80" s="215" t="s">
        <v>73</v>
      </c>
    </row>
    <row r="81" spans="1:9" s="66" customFormat="1" ht="12.75" x14ac:dyDescent="0.2">
      <c r="A81" s="123">
        <v>68</v>
      </c>
      <c r="B81" s="52" t="s">
        <v>129</v>
      </c>
      <c r="C81" s="51" t="s">
        <v>191</v>
      </c>
      <c r="D81" s="51" t="s">
        <v>140</v>
      </c>
      <c r="E81" s="53" t="s">
        <v>288</v>
      </c>
      <c r="F81" s="51">
        <v>25016800</v>
      </c>
      <c r="G81" s="51">
        <v>2037</v>
      </c>
      <c r="H81" s="51" t="s">
        <v>161</v>
      </c>
      <c r="I81" s="51" t="s">
        <v>130</v>
      </c>
    </row>
    <row r="82" spans="1:9" s="47" customFormat="1" ht="12" x14ac:dyDescent="0.2">
      <c r="A82" s="125">
        <v>69</v>
      </c>
      <c r="B82" s="55" t="s">
        <v>125</v>
      </c>
      <c r="C82" s="54" t="s">
        <v>232</v>
      </c>
      <c r="D82" s="54" t="s">
        <v>142</v>
      </c>
      <c r="E82" s="99" t="s">
        <v>288</v>
      </c>
      <c r="F82" s="54">
        <v>25016800</v>
      </c>
      <c r="G82" s="54">
        <v>2030</v>
      </c>
      <c r="H82" s="54" t="s">
        <v>161</v>
      </c>
      <c r="I82" s="54" t="s">
        <v>55</v>
      </c>
    </row>
    <row r="83" spans="1:9" s="47" customFormat="1" ht="12" x14ac:dyDescent="0.2">
      <c r="A83" s="125">
        <v>70</v>
      </c>
      <c r="B83" s="55" t="s">
        <v>116</v>
      </c>
      <c r="C83" s="54" t="s">
        <v>233</v>
      </c>
      <c r="D83" s="54" t="s">
        <v>294</v>
      </c>
      <c r="E83" s="99" t="s">
        <v>288</v>
      </c>
      <c r="F83" s="54">
        <v>25016800</v>
      </c>
      <c r="G83" s="54">
        <v>2067</v>
      </c>
      <c r="H83" s="54" t="s">
        <v>161</v>
      </c>
      <c r="I83" s="54" t="s">
        <v>117</v>
      </c>
    </row>
    <row r="84" spans="1:9" s="47" customFormat="1" ht="12" x14ac:dyDescent="0.2">
      <c r="A84" s="125">
        <v>71</v>
      </c>
      <c r="B84" s="55" t="s">
        <v>374</v>
      </c>
      <c r="C84" s="54" t="s">
        <v>234</v>
      </c>
      <c r="D84" s="54" t="s">
        <v>142</v>
      </c>
      <c r="E84" s="99" t="s">
        <v>288</v>
      </c>
      <c r="F84" s="54">
        <v>25016800</v>
      </c>
      <c r="G84" s="54">
        <v>2056</v>
      </c>
      <c r="H84" s="54" t="s">
        <v>161</v>
      </c>
      <c r="I84" s="54" t="s">
        <v>375</v>
      </c>
    </row>
    <row r="85" spans="1:9" s="67" customFormat="1" ht="12" x14ac:dyDescent="0.2">
      <c r="A85" s="126">
        <v>72</v>
      </c>
      <c r="B85" s="101" t="s">
        <v>9</v>
      </c>
      <c r="C85" s="100" t="s">
        <v>235</v>
      </c>
      <c r="D85" s="100" t="s">
        <v>295</v>
      </c>
      <c r="E85" s="102" t="s">
        <v>288</v>
      </c>
      <c r="F85" s="100">
        <v>25016800</v>
      </c>
      <c r="G85" s="100">
        <v>2045</v>
      </c>
      <c r="H85" s="100" t="s">
        <v>161</v>
      </c>
      <c r="I85" s="100" t="s">
        <v>161</v>
      </c>
    </row>
    <row r="86" spans="1:9" s="47" customFormat="1" ht="12" x14ac:dyDescent="0.2">
      <c r="A86" s="125">
        <v>73</v>
      </c>
      <c r="B86" s="55" t="s">
        <v>168</v>
      </c>
      <c r="C86" s="54" t="s">
        <v>236</v>
      </c>
      <c r="D86" s="54" t="s">
        <v>295</v>
      </c>
      <c r="E86" s="56" t="s">
        <v>288</v>
      </c>
      <c r="F86" s="54">
        <v>25016800</v>
      </c>
      <c r="G86" s="54">
        <v>2045</v>
      </c>
      <c r="H86" s="54" t="s">
        <v>161</v>
      </c>
      <c r="I86" s="54" t="s">
        <v>303</v>
      </c>
    </row>
    <row r="87" spans="1:9" s="48" customFormat="1" ht="12" x14ac:dyDescent="0.2">
      <c r="A87" s="127">
        <v>74</v>
      </c>
      <c r="B87" s="55" t="s">
        <v>133</v>
      </c>
      <c r="C87" s="54" t="s">
        <v>237</v>
      </c>
      <c r="D87" s="54" t="s">
        <v>295</v>
      </c>
      <c r="E87" s="56" t="s">
        <v>288</v>
      </c>
      <c r="F87" s="54">
        <v>25016800</v>
      </c>
      <c r="G87" s="54">
        <v>2045</v>
      </c>
      <c r="H87" s="54" t="s">
        <v>161</v>
      </c>
      <c r="I87" s="54" t="s">
        <v>150</v>
      </c>
    </row>
    <row r="88" spans="1:9" s="47" customFormat="1" ht="24" x14ac:dyDescent="0.2">
      <c r="A88" s="204">
        <v>75</v>
      </c>
      <c r="B88" s="205" t="s">
        <v>9</v>
      </c>
      <c r="C88" s="206" t="s">
        <v>238</v>
      </c>
      <c r="D88" s="206" t="s">
        <v>296</v>
      </c>
      <c r="E88" s="207" t="s">
        <v>288</v>
      </c>
      <c r="F88" s="206">
        <v>25016800</v>
      </c>
      <c r="G88" s="206">
        <v>2049</v>
      </c>
      <c r="H88" s="206" t="s">
        <v>161</v>
      </c>
      <c r="I88" s="206" t="s">
        <v>118</v>
      </c>
    </row>
    <row r="89" spans="1:9" s="48" customFormat="1" ht="24" x14ac:dyDescent="0.2">
      <c r="A89" s="125">
        <v>76</v>
      </c>
      <c r="B89" s="55" t="s">
        <v>80</v>
      </c>
      <c r="C89" s="54" t="s">
        <v>239</v>
      </c>
      <c r="D89" s="54" t="s">
        <v>296</v>
      </c>
      <c r="E89" s="56" t="s">
        <v>288</v>
      </c>
      <c r="F89" s="54">
        <v>25016800</v>
      </c>
      <c r="G89" s="54">
        <v>2014</v>
      </c>
      <c r="H89" s="54" t="s">
        <v>161</v>
      </c>
      <c r="I89" s="54" t="s">
        <v>56</v>
      </c>
    </row>
    <row r="90" spans="1:9" s="47" customFormat="1" ht="24" x14ac:dyDescent="0.2">
      <c r="A90" s="125">
        <v>77</v>
      </c>
      <c r="B90" s="55" t="s">
        <v>165</v>
      </c>
      <c r="C90" s="54" t="s">
        <v>239</v>
      </c>
      <c r="D90" s="54" t="s">
        <v>296</v>
      </c>
      <c r="E90" s="56" t="s">
        <v>288</v>
      </c>
      <c r="F90" s="54">
        <v>25016800</v>
      </c>
      <c r="G90" s="54">
        <v>2031</v>
      </c>
      <c r="H90" s="54" t="s">
        <v>161</v>
      </c>
      <c r="I90" s="54" t="s">
        <v>66</v>
      </c>
    </row>
    <row r="91" spans="1:9" s="47" customFormat="1" ht="24" x14ac:dyDescent="0.2">
      <c r="A91" s="125">
        <v>78</v>
      </c>
      <c r="B91" s="55" t="s">
        <v>173</v>
      </c>
      <c r="C91" s="54" t="s">
        <v>240</v>
      </c>
      <c r="D91" s="54" t="s">
        <v>296</v>
      </c>
      <c r="E91" s="56" t="s">
        <v>288</v>
      </c>
      <c r="F91" s="54">
        <v>25016800</v>
      </c>
      <c r="G91" s="54">
        <v>2045</v>
      </c>
      <c r="H91" s="54" t="s">
        <v>161</v>
      </c>
      <c r="I91" s="54" t="s">
        <v>102</v>
      </c>
    </row>
    <row r="92" spans="1:9" s="67" customFormat="1" ht="24" x14ac:dyDescent="0.2">
      <c r="A92" s="126">
        <v>79</v>
      </c>
      <c r="B92" s="101" t="s">
        <v>9</v>
      </c>
      <c r="C92" s="100" t="s">
        <v>277</v>
      </c>
      <c r="D92" s="100" t="s">
        <v>296</v>
      </c>
      <c r="E92" s="104" t="s">
        <v>288</v>
      </c>
      <c r="F92" s="100">
        <v>25016800</v>
      </c>
      <c r="G92" s="100">
        <v>2073</v>
      </c>
      <c r="H92" s="100" t="s">
        <v>161</v>
      </c>
      <c r="I92" s="100" t="s">
        <v>109</v>
      </c>
    </row>
    <row r="93" spans="1:9" s="67" customFormat="1" ht="12" x14ac:dyDescent="0.2">
      <c r="A93" s="126">
        <v>80</v>
      </c>
      <c r="B93" s="101" t="s">
        <v>9</v>
      </c>
      <c r="C93" s="100" t="s">
        <v>241</v>
      </c>
      <c r="D93" s="100" t="s">
        <v>297</v>
      </c>
      <c r="E93" s="104" t="s">
        <v>288</v>
      </c>
      <c r="F93" s="100">
        <v>25016800</v>
      </c>
      <c r="G93" s="100">
        <v>2072</v>
      </c>
      <c r="H93" s="100" t="s">
        <v>161</v>
      </c>
      <c r="I93" s="100" t="s">
        <v>114</v>
      </c>
    </row>
    <row r="94" spans="1:9" s="47" customFormat="1" ht="12" x14ac:dyDescent="0.2">
      <c r="A94" s="125">
        <v>81</v>
      </c>
      <c r="B94" s="55" t="s">
        <v>139</v>
      </c>
      <c r="C94" s="54" t="s">
        <v>242</v>
      </c>
      <c r="D94" s="54" t="s">
        <v>297</v>
      </c>
      <c r="E94" s="99" t="s">
        <v>288</v>
      </c>
      <c r="F94" s="54">
        <v>25016800</v>
      </c>
      <c r="G94" s="54">
        <v>2072</v>
      </c>
      <c r="H94" s="54" t="s">
        <v>161</v>
      </c>
      <c r="I94" s="54" t="s">
        <v>114</v>
      </c>
    </row>
    <row r="95" spans="1:9" s="47" customFormat="1" ht="12" x14ac:dyDescent="0.2">
      <c r="A95" s="125">
        <v>82</v>
      </c>
      <c r="B95" s="55" t="s">
        <v>81</v>
      </c>
      <c r="C95" s="54" t="s">
        <v>242</v>
      </c>
      <c r="D95" s="54" t="s">
        <v>297</v>
      </c>
      <c r="E95" s="99" t="s">
        <v>288</v>
      </c>
      <c r="F95" s="54">
        <v>25016800</v>
      </c>
      <c r="G95" s="54">
        <v>2072</v>
      </c>
      <c r="H95" s="54" t="s">
        <v>161</v>
      </c>
      <c r="I95" s="54" t="s">
        <v>87</v>
      </c>
    </row>
    <row r="96" spans="1:9" s="48" customFormat="1" ht="24" x14ac:dyDescent="0.2">
      <c r="A96" s="125">
        <v>83</v>
      </c>
      <c r="B96" s="55" t="s">
        <v>155</v>
      </c>
      <c r="C96" s="54" t="s">
        <v>243</v>
      </c>
      <c r="D96" s="54" t="s">
        <v>298</v>
      </c>
      <c r="E96" s="56" t="s">
        <v>288</v>
      </c>
      <c r="F96" s="54">
        <v>25016800</v>
      </c>
      <c r="G96" s="54">
        <v>2023</v>
      </c>
      <c r="H96" s="54" t="s">
        <v>161</v>
      </c>
      <c r="I96" s="54" t="s">
        <v>366</v>
      </c>
    </row>
    <row r="97" spans="1:9" s="48" customFormat="1" ht="24" x14ac:dyDescent="0.2">
      <c r="A97" s="125">
        <v>84</v>
      </c>
      <c r="B97" s="55" t="s">
        <v>146</v>
      </c>
      <c r="C97" s="54" t="s">
        <v>244</v>
      </c>
      <c r="D97" s="54" t="s">
        <v>298</v>
      </c>
      <c r="E97" s="56" t="s">
        <v>288</v>
      </c>
      <c r="F97" s="54">
        <v>25016800</v>
      </c>
      <c r="G97" s="54">
        <v>2023</v>
      </c>
      <c r="H97" s="54" t="s">
        <v>161</v>
      </c>
      <c r="I97" s="54" t="s">
        <v>106</v>
      </c>
    </row>
    <row r="98" spans="1:9" s="47" customFormat="1" ht="24" x14ac:dyDescent="0.2">
      <c r="A98" s="125">
        <v>85</v>
      </c>
      <c r="B98" s="55" t="s">
        <v>27</v>
      </c>
      <c r="C98" s="54" t="s">
        <v>183</v>
      </c>
      <c r="D98" s="54" t="s">
        <v>298</v>
      </c>
      <c r="E98" s="56" t="s">
        <v>288</v>
      </c>
      <c r="F98" s="54">
        <v>25016800</v>
      </c>
      <c r="G98" s="54">
        <v>2022</v>
      </c>
      <c r="H98" s="54" t="s">
        <v>161</v>
      </c>
      <c r="I98" s="54" t="s">
        <v>15</v>
      </c>
    </row>
    <row r="99" spans="1:9" s="67" customFormat="1" ht="24" x14ac:dyDescent="0.2">
      <c r="A99" s="126">
        <v>86</v>
      </c>
      <c r="B99" s="101" t="s">
        <v>9</v>
      </c>
      <c r="C99" s="100" t="s">
        <v>183</v>
      </c>
      <c r="D99" s="100" t="s">
        <v>298</v>
      </c>
      <c r="E99" s="102" t="s">
        <v>288</v>
      </c>
      <c r="F99" s="100">
        <v>25016800</v>
      </c>
      <c r="G99" s="100">
        <v>2022</v>
      </c>
      <c r="H99" s="100" t="s">
        <v>161</v>
      </c>
      <c r="I99" s="100" t="s">
        <v>161</v>
      </c>
    </row>
    <row r="100" spans="1:9" s="47" customFormat="1" ht="24" x14ac:dyDescent="0.2">
      <c r="A100" s="212">
        <v>87</v>
      </c>
      <c r="B100" s="205" t="s">
        <v>9</v>
      </c>
      <c r="C100" s="206" t="s">
        <v>245</v>
      </c>
      <c r="D100" s="206" t="s">
        <v>299</v>
      </c>
      <c r="E100" s="207" t="s">
        <v>288</v>
      </c>
      <c r="F100" s="206">
        <v>25016800</v>
      </c>
      <c r="G100" s="206">
        <v>2057</v>
      </c>
      <c r="H100" s="206" t="s">
        <v>161</v>
      </c>
      <c r="I100" s="206" t="s">
        <v>103</v>
      </c>
    </row>
    <row r="101" spans="1:9" s="47" customFormat="1" ht="12" x14ac:dyDescent="0.2">
      <c r="A101" s="125">
        <v>88</v>
      </c>
      <c r="B101" s="55" t="s">
        <v>36</v>
      </c>
      <c r="C101" s="54" t="s">
        <v>246</v>
      </c>
      <c r="D101" s="54" t="s">
        <v>299</v>
      </c>
      <c r="E101" s="56" t="s">
        <v>288</v>
      </c>
      <c r="F101" s="54">
        <v>25016800</v>
      </c>
      <c r="G101" s="54">
        <v>2025</v>
      </c>
      <c r="H101" s="54" t="s">
        <v>161</v>
      </c>
      <c r="I101" s="54" t="s">
        <v>67</v>
      </c>
    </row>
    <row r="102" spans="1:9" s="47" customFormat="1" ht="24" x14ac:dyDescent="0.2">
      <c r="A102" s="125">
        <v>89</v>
      </c>
      <c r="B102" s="55" t="s">
        <v>88</v>
      </c>
      <c r="C102" s="54" t="s">
        <v>247</v>
      </c>
      <c r="D102" s="54" t="s">
        <v>299</v>
      </c>
      <c r="E102" s="56" t="s">
        <v>288</v>
      </c>
      <c r="F102" s="54">
        <v>25016800</v>
      </c>
      <c r="G102" s="54">
        <v>2025</v>
      </c>
      <c r="H102" s="54" t="s">
        <v>161</v>
      </c>
      <c r="I102" s="54" t="s">
        <v>104</v>
      </c>
    </row>
    <row r="103" spans="1:9" s="47" customFormat="1" ht="24" x14ac:dyDescent="0.2">
      <c r="A103" s="125">
        <v>90</v>
      </c>
      <c r="B103" s="55" t="s">
        <v>79</v>
      </c>
      <c r="C103" s="54" t="s">
        <v>248</v>
      </c>
      <c r="D103" s="54" t="s">
        <v>300</v>
      </c>
      <c r="E103" s="56" t="s">
        <v>288</v>
      </c>
      <c r="F103" s="54">
        <v>25016800</v>
      </c>
      <c r="G103" s="54">
        <v>2062</v>
      </c>
      <c r="H103" s="54" t="s">
        <v>161</v>
      </c>
      <c r="I103" s="54" t="s">
        <v>68</v>
      </c>
    </row>
    <row r="104" spans="1:9" s="47" customFormat="1" ht="12" x14ac:dyDescent="0.2">
      <c r="A104" s="125">
        <v>91</v>
      </c>
      <c r="B104" s="55" t="s">
        <v>175</v>
      </c>
      <c r="C104" s="54" t="s">
        <v>249</v>
      </c>
      <c r="D104" s="54" t="s">
        <v>300</v>
      </c>
      <c r="E104" s="56" t="s">
        <v>288</v>
      </c>
      <c r="F104" s="54">
        <v>25016800</v>
      </c>
      <c r="G104" s="54">
        <v>2046</v>
      </c>
      <c r="H104" s="54" t="s">
        <v>161</v>
      </c>
      <c r="I104" s="54" t="s">
        <v>23</v>
      </c>
    </row>
    <row r="105" spans="1:9" s="47" customFormat="1" ht="12" x14ac:dyDescent="0.2">
      <c r="A105" s="127">
        <v>92</v>
      </c>
      <c r="B105" s="55" t="s">
        <v>154</v>
      </c>
      <c r="C105" s="54" t="s">
        <v>249</v>
      </c>
      <c r="D105" s="54" t="s">
        <v>300</v>
      </c>
      <c r="E105" s="56" t="s">
        <v>288</v>
      </c>
      <c r="F105" s="54">
        <v>25016800</v>
      </c>
      <c r="G105" s="54">
        <v>2046</v>
      </c>
      <c r="H105" s="54" t="s">
        <v>161</v>
      </c>
      <c r="I105" s="54" t="s">
        <v>355</v>
      </c>
    </row>
    <row r="106" spans="1:9" s="50" customFormat="1" ht="12" x14ac:dyDescent="0.2">
      <c r="A106" s="127">
        <v>93</v>
      </c>
      <c r="B106" s="55" t="s">
        <v>354</v>
      </c>
      <c r="C106" s="54" t="s">
        <v>249</v>
      </c>
      <c r="D106" s="54" t="s">
        <v>300</v>
      </c>
      <c r="E106" s="56" t="s">
        <v>288</v>
      </c>
      <c r="F106" s="54">
        <v>25016800</v>
      </c>
      <c r="G106" s="54">
        <v>2046</v>
      </c>
      <c r="H106" s="54" t="s">
        <v>161</v>
      </c>
      <c r="I106" s="54" t="s">
        <v>326</v>
      </c>
    </row>
    <row r="107" spans="1:9" s="47" customFormat="1" ht="24" x14ac:dyDescent="0.2">
      <c r="A107" s="125">
        <v>94</v>
      </c>
      <c r="B107" s="55" t="s">
        <v>43</v>
      </c>
      <c r="C107" s="54" t="s">
        <v>250</v>
      </c>
      <c r="D107" s="54" t="s">
        <v>300</v>
      </c>
      <c r="E107" s="56" t="s">
        <v>288</v>
      </c>
      <c r="F107" s="54">
        <v>25016800</v>
      </c>
      <c r="G107" s="54">
        <v>2016</v>
      </c>
      <c r="H107" s="54" t="s">
        <v>161</v>
      </c>
      <c r="I107" s="54" t="s">
        <v>304</v>
      </c>
    </row>
    <row r="108" spans="1:9" s="48" customFormat="1" ht="24" x14ac:dyDescent="0.2">
      <c r="A108" s="204">
        <v>95</v>
      </c>
      <c r="B108" s="205" t="s">
        <v>9</v>
      </c>
      <c r="C108" s="206" t="s">
        <v>250</v>
      </c>
      <c r="D108" s="206" t="s">
        <v>300</v>
      </c>
      <c r="E108" s="207" t="s">
        <v>288</v>
      </c>
      <c r="F108" s="206">
        <v>25016800</v>
      </c>
      <c r="G108" s="206">
        <v>2016</v>
      </c>
      <c r="H108" s="206" t="s">
        <v>161</v>
      </c>
      <c r="I108" s="206" t="s">
        <v>305</v>
      </c>
    </row>
    <row r="109" spans="1:9" s="47" customFormat="1" ht="12" x14ac:dyDescent="0.2">
      <c r="A109" s="125">
        <v>96</v>
      </c>
      <c r="B109" s="55" t="s">
        <v>92</v>
      </c>
      <c r="C109" s="54" t="s">
        <v>251</v>
      </c>
      <c r="D109" s="54" t="s">
        <v>300</v>
      </c>
      <c r="E109" s="56" t="s">
        <v>288</v>
      </c>
      <c r="F109" s="54">
        <v>25016800</v>
      </c>
      <c r="G109" s="54" t="s">
        <v>161</v>
      </c>
      <c r="H109" s="54">
        <v>34816416</v>
      </c>
      <c r="I109" s="54" t="s">
        <v>315</v>
      </c>
    </row>
    <row r="110" spans="1:9" s="47" customFormat="1" ht="12" x14ac:dyDescent="0.2">
      <c r="A110" s="125">
        <v>97</v>
      </c>
      <c r="B110" s="55" t="s">
        <v>176</v>
      </c>
      <c r="C110" s="54" t="s">
        <v>252</v>
      </c>
      <c r="D110" s="54" t="s">
        <v>300</v>
      </c>
      <c r="E110" s="56" t="s">
        <v>288</v>
      </c>
      <c r="F110" s="54">
        <v>25016800</v>
      </c>
      <c r="G110" s="54" t="s">
        <v>161</v>
      </c>
      <c r="H110" s="54">
        <v>34820871</v>
      </c>
      <c r="I110" s="54" t="s">
        <v>306</v>
      </c>
    </row>
    <row r="111" spans="1:9" s="47" customFormat="1" ht="12" x14ac:dyDescent="0.2">
      <c r="A111" s="125">
        <v>98</v>
      </c>
      <c r="B111" s="55" t="s">
        <v>97</v>
      </c>
      <c r="C111" s="54" t="s">
        <v>253</v>
      </c>
      <c r="D111" s="54" t="s">
        <v>300</v>
      </c>
      <c r="E111" s="56" t="s">
        <v>288</v>
      </c>
      <c r="F111" s="54">
        <v>25016800</v>
      </c>
      <c r="G111" s="54" t="s">
        <v>161</v>
      </c>
      <c r="H111" s="54">
        <v>34822212</v>
      </c>
      <c r="I111" s="54" t="s">
        <v>307</v>
      </c>
    </row>
    <row r="112" spans="1:9" s="47" customFormat="1" ht="12" x14ac:dyDescent="0.2">
      <c r="A112" s="125">
        <v>99</v>
      </c>
      <c r="B112" s="55" t="s">
        <v>37</v>
      </c>
      <c r="C112" s="54" t="s">
        <v>254</v>
      </c>
      <c r="D112" s="54" t="s">
        <v>300</v>
      </c>
      <c r="E112" s="56" t="s">
        <v>288</v>
      </c>
      <c r="F112" s="54">
        <v>25016800</v>
      </c>
      <c r="G112" s="54" t="s">
        <v>161</v>
      </c>
      <c r="H112" s="54">
        <v>34817257</v>
      </c>
      <c r="I112" s="54" t="s">
        <v>308</v>
      </c>
    </row>
    <row r="113" spans="1:9" s="47" customFormat="1" ht="12" x14ac:dyDescent="0.2">
      <c r="A113" s="125">
        <v>100</v>
      </c>
      <c r="B113" s="55" t="s">
        <v>115</v>
      </c>
      <c r="C113" s="54" t="s">
        <v>255</v>
      </c>
      <c r="D113" s="54" t="s">
        <v>300</v>
      </c>
      <c r="E113" s="56" t="s">
        <v>288</v>
      </c>
      <c r="F113" s="54">
        <v>25016800</v>
      </c>
      <c r="G113" s="54" t="s">
        <v>161</v>
      </c>
      <c r="H113" s="54" t="s">
        <v>161</v>
      </c>
      <c r="I113" s="54" t="s">
        <v>309</v>
      </c>
    </row>
    <row r="114" spans="1:9" s="47" customFormat="1" ht="12" x14ac:dyDescent="0.2">
      <c r="A114" s="204">
        <v>101</v>
      </c>
      <c r="B114" s="205" t="s">
        <v>9</v>
      </c>
      <c r="C114" s="206" t="s">
        <v>256</v>
      </c>
      <c r="D114" s="206" t="s">
        <v>300</v>
      </c>
      <c r="E114" s="207" t="s">
        <v>288</v>
      </c>
      <c r="F114" s="206">
        <v>25016800</v>
      </c>
      <c r="G114" s="206" t="s">
        <v>161</v>
      </c>
      <c r="H114" s="206" t="s">
        <v>161</v>
      </c>
      <c r="I114" s="206" t="s">
        <v>310</v>
      </c>
    </row>
    <row r="115" spans="1:9" s="47" customFormat="1" ht="12" x14ac:dyDescent="0.2">
      <c r="A115" s="127">
        <v>102</v>
      </c>
      <c r="B115" s="55" t="s">
        <v>177</v>
      </c>
      <c r="C115" s="54" t="s">
        <v>257</v>
      </c>
      <c r="D115" s="54" t="s">
        <v>300</v>
      </c>
      <c r="E115" s="56" t="s">
        <v>288</v>
      </c>
      <c r="F115" s="54">
        <v>25016800</v>
      </c>
      <c r="G115" s="54" t="s">
        <v>161</v>
      </c>
      <c r="H115" s="54">
        <v>34815686</v>
      </c>
      <c r="I115" s="54" t="s">
        <v>311</v>
      </c>
    </row>
    <row r="116" spans="1:9" s="47" customFormat="1" ht="12" x14ac:dyDescent="0.2">
      <c r="A116" s="125">
        <v>103</v>
      </c>
      <c r="B116" s="55" t="s">
        <v>39</v>
      </c>
      <c r="C116" s="54" t="s">
        <v>258</v>
      </c>
      <c r="D116" s="54" t="s">
        <v>300</v>
      </c>
      <c r="E116" s="56" t="s">
        <v>288</v>
      </c>
      <c r="F116" s="54">
        <v>25016800</v>
      </c>
      <c r="G116" s="54" t="s">
        <v>161</v>
      </c>
      <c r="H116" s="54">
        <v>34815590</v>
      </c>
      <c r="I116" s="54" t="s">
        <v>312</v>
      </c>
    </row>
    <row r="117" spans="1:9" s="47" customFormat="1" ht="12" x14ac:dyDescent="0.2">
      <c r="A117" s="125">
        <v>104</v>
      </c>
      <c r="B117" s="55" t="s">
        <v>70</v>
      </c>
      <c r="C117" s="54" t="s">
        <v>259</v>
      </c>
      <c r="D117" s="54" t="s">
        <v>300</v>
      </c>
      <c r="E117" s="56" t="s">
        <v>288</v>
      </c>
      <c r="F117" s="54">
        <v>25016800</v>
      </c>
      <c r="G117" s="54" t="s">
        <v>161</v>
      </c>
      <c r="H117" s="54">
        <v>34817218</v>
      </c>
      <c r="I117" s="54" t="s">
        <v>313</v>
      </c>
    </row>
    <row r="118" spans="1:9" s="47" customFormat="1" ht="12" x14ac:dyDescent="0.2">
      <c r="A118" s="125">
        <v>105</v>
      </c>
      <c r="B118" s="55" t="s">
        <v>178</v>
      </c>
      <c r="C118" s="54" t="s">
        <v>260</v>
      </c>
      <c r="D118" s="54" t="s">
        <v>300</v>
      </c>
      <c r="E118" s="56" t="s">
        <v>288</v>
      </c>
      <c r="F118" s="54">
        <v>25016800</v>
      </c>
      <c r="G118" s="54" t="s">
        <v>161</v>
      </c>
      <c r="H118" s="54">
        <v>34816174</v>
      </c>
      <c r="I118" s="54" t="s">
        <v>314</v>
      </c>
    </row>
    <row r="119" spans="1:9" s="48" customFormat="1" ht="12" x14ac:dyDescent="0.2">
      <c r="A119" s="125">
        <v>106</v>
      </c>
      <c r="B119" s="55" t="s">
        <v>83</v>
      </c>
      <c r="C119" s="54" t="s">
        <v>261</v>
      </c>
      <c r="D119" s="54" t="s">
        <v>300</v>
      </c>
      <c r="E119" s="56" t="s">
        <v>288</v>
      </c>
      <c r="F119" s="54">
        <v>25016800</v>
      </c>
      <c r="G119" s="54">
        <v>2043</v>
      </c>
      <c r="H119" s="54">
        <v>34816682</v>
      </c>
      <c r="I119" s="54" t="s">
        <v>316</v>
      </c>
    </row>
    <row r="120" spans="1:9" s="48" customFormat="1" ht="12" x14ac:dyDescent="0.2">
      <c r="A120" s="204">
        <v>107</v>
      </c>
      <c r="B120" s="205" t="s">
        <v>9</v>
      </c>
      <c r="C120" s="206" t="s">
        <v>262</v>
      </c>
      <c r="D120" s="206" t="s">
        <v>300</v>
      </c>
      <c r="E120" s="207" t="s">
        <v>288</v>
      </c>
      <c r="F120" s="206">
        <v>25016800</v>
      </c>
      <c r="G120" s="206" t="s">
        <v>161</v>
      </c>
      <c r="H120" s="206" t="s">
        <v>161</v>
      </c>
      <c r="I120" s="206" t="s">
        <v>317</v>
      </c>
    </row>
    <row r="121" spans="1:9" s="47" customFormat="1" ht="12" x14ac:dyDescent="0.2">
      <c r="A121" s="204">
        <v>108</v>
      </c>
      <c r="B121" s="205" t="s">
        <v>9</v>
      </c>
      <c r="C121" s="206" t="s">
        <v>263</v>
      </c>
      <c r="D121" s="206" t="s">
        <v>300</v>
      </c>
      <c r="E121" s="207" t="s">
        <v>288</v>
      </c>
      <c r="F121" s="206">
        <v>25016800</v>
      </c>
      <c r="G121" s="206" t="s">
        <v>161</v>
      </c>
      <c r="H121" s="206" t="s">
        <v>161</v>
      </c>
      <c r="I121" s="206" t="s">
        <v>319</v>
      </c>
    </row>
    <row r="122" spans="1:9" s="47" customFormat="1" ht="12" x14ac:dyDescent="0.2">
      <c r="A122" s="125">
        <v>109</v>
      </c>
      <c r="B122" s="55" t="s">
        <v>145</v>
      </c>
      <c r="C122" s="54" t="s">
        <v>264</v>
      </c>
      <c r="D122" s="54" t="s">
        <v>300</v>
      </c>
      <c r="E122" s="56" t="s">
        <v>288</v>
      </c>
      <c r="F122" s="54">
        <v>25016800</v>
      </c>
      <c r="G122" s="54" t="s">
        <v>161</v>
      </c>
      <c r="H122" s="57" t="s">
        <v>161</v>
      </c>
      <c r="I122" s="54" t="s">
        <v>318</v>
      </c>
    </row>
    <row r="123" spans="1:9" s="67" customFormat="1" ht="12" x14ac:dyDescent="0.2">
      <c r="A123" s="126">
        <v>110</v>
      </c>
      <c r="B123" s="101" t="s">
        <v>9</v>
      </c>
      <c r="C123" s="100" t="s">
        <v>265</v>
      </c>
      <c r="D123" s="100" t="s">
        <v>300</v>
      </c>
      <c r="E123" s="102" t="s">
        <v>288</v>
      </c>
      <c r="F123" s="100">
        <v>25016800</v>
      </c>
      <c r="G123" s="100" t="s">
        <v>161</v>
      </c>
      <c r="H123" s="100" t="s">
        <v>161</v>
      </c>
      <c r="I123" s="100" t="s">
        <v>328</v>
      </c>
    </row>
    <row r="124" spans="1:9" s="67" customFormat="1" ht="12" x14ac:dyDescent="0.2">
      <c r="A124" s="126">
        <v>111</v>
      </c>
      <c r="B124" s="101" t="s">
        <v>9</v>
      </c>
      <c r="C124" s="100" t="s">
        <v>266</v>
      </c>
      <c r="D124" s="100" t="s">
        <v>300</v>
      </c>
      <c r="E124" s="102" t="s">
        <v>288</v>
      </c>
      <c r="F124" s="100">
        <v>25016800</v>
      </c>
      <c r="G124" s="100" t="s">
        <v>161</v>
      </c>
      <c r="H124" s="100" t="s">
        <v>161</v>
      </c>
      <c r="I124" s="100" t="s">
        <v>329</v>
      </c>
    </row>
    <row r="125" spans="1:9" s="47" customFormat="1" ht="12" x14ac:dyDescent="0.2">
      <c r="A125" s="127">
        <v>112</v>
      </c>
      <c r="B125" s="55" t="s">
        <v>38</v>
      </c>
      <c r="C125" s="54" t="s">
        <v>267</v>
      </c>
      <c r="D125" s="54" t="s">
        <v>300</v>
      </c>
      <c r="E125" s="56" t="s">
        <v>288</v>
      </c>
      <c r="F125" s="54">
        <v>25016800</v>
      </c>
      <c r="G125" s="54" t="s">
        <v>161</v>
      </c>
      <c r="H125" s="54">
        <v>34816487</v>
      </c>
      <c r="I125" s="54" t="s">
        <v>320</v>
      </c>
    </row>
    <row r="126" spans="1:9" s="47" customFormat="1" ht="12" x14ac:dyDescent="0.2">
      <c r="A126" s="126">
        <v>113</v>
      </c>
      <c r="B126" s="101" t="s">
        <v>9</v>
      </c>
      <c r="C126" s="100" t="s">
        <v>269</v>
      </c>
      <c r="D126" s="100" t="s">
        <v>300</v>
      </c>
      <c r="E126" s="102" t="s">
        <v>288</v>
      </c>
      <c r="F126" s="100">
        <v>25016800</v>
      </c>
      <c r="G126" s="100" t="s">
        <v>161</v>
      </c>
      <c r="H126" s="100" t="s">
        <v>161</v>
      </c>
      <c r="I126" s="100" t="s">
        <v>321</v>
      </c>
    </row>
    <row r="127" spans="1:9" s="47" customFormat="1" ht="12" x14ac:dyDescent="0.2">
      <c r="A127" s="125">
        <v>114</v>
      </c>
      <c r="B127" s="55" t="s">
        <v>179</v>
      </c>
      <c r="C127" s="54" t="s">
        <v>270</v>
      </c>
      <c r="D127" s="54" t="s">
        <v>300</v>
      </c>
      <c r="E127" s="56" t="s">
        <v>288</v>
      </c>
      <c r="F127" s="54">
        <v>25016800</v>
      </c>
      <c r="G127" s="54" t="s">
        <v>161</v>
      </c>
      <c r="H127" s="57">
        <v>34815364</v>
      </c>
      <c r="I127" s="54" t="s">
        <v>322</v>
      </c>
    </row>
    <row r="128" spans="1:9" s="47" customFormat="1" ht="12" x14ac:dyDescent="0.2">
      <c r="A128" s="125">
        <v>115</v>
      </c>
      <c r="B128" s="55" t="s">
        <v>40</v>
      </c>
      <c r="C128" s="54" t="s">
        <v>271</v>
      </c>
      <c r="D128" s="54" t="s">
        <v>300</v>
      </c>
      <c r="E128" s="56" t="s">
        <v>288</v>
      </c>
      <c r="F128" s="54">
        <v>25016800</v>
      </c>
      <c r="G128" s="54" t="s">
        <v>161</v>
      </c>
      <c r="H128" s="57">
        <v>34816640</v>
      </c>
      <c r="I128" s="54" t="s">
        <v>323</v>
      </c>
    </row>
    <row r="129" spans="1:9" s="47" customFormat="1" ht="12" x14ac:dyDescent="0.2">
      <c r="A129" s="125">
        <v>116</v>
      </c>
      <c r="B129" s="55" t="s">
        <v>41</v>
      </c>
      <c r="C129" s="54" t="s">
        <v>272</v>
      </c>
      <c r="D129" s="54" t="s">
        <v>300</v>
      </c>
      <c r="E129" s="56" t="s">
        <v>288</v>
      </c>
      <c r="F129" s="54">
        <v>25016800</v>
      </c>
      <c r="G129" s="54" t="s">
        <v>161</v>
      </c>
      <c r="H129" s="57">
        <v>34816393</v>
      </c>
      <c r="I129" s="54" t="s">
        <v>324</v>
      </c>
    </row>
    <row r="130" spans="1:9" s="47" customFormat="1" ht="12" x14ac:dyDescent="0.2">
      <c r="A130" s="125">
        <v>117</v>
      </c>
      <c r="B130" s="55" t="s">
        <v>42</v>
      </c>
      <c r="C130" s="54" t="s">
        <v>273</v>
      </c>
      <c r="D130" s="54" t="s">
        <v>300</v>
      </c>
      <c r="E130" s="56" t="s">
        <v>288</v>
      </c>
      <c r="F130" s="54">
        <v>25016800</v>
      </c>
      <c r="G130" s="54" t="s">
        <v>161</v>
      </c>
      <c r="H130" s="57">
        <v>34821095</v>
      </c>
      <c r="I130" s="54" t="s">
        <v>325</v>
      </c>
    </row>
    <row r="131" spans="1:9" s="47" customFormat="1" ht="12" x14ac:dyDescent="0.2">
      <c r="A131" s="125">
        <v>118</v>
      </c>
      <c r="B131" s="55" t="s">
        <v>166</v>
      </c>
      <c r="C131" s="54" t="s">
        <v>268</v>
      </c>
      <c r="D131" s="54" t="s">
        <v>300</v>
      </c>
      <c r="E131" s="56" t="s">
        <v>288</v>
      </c>
      <c r="F131" s="54">
        <v>25016800</v>
      </c>
      <c r="G131" s="54" t="s">
        <v>161</v>
      </c>
      <c r="H131" s="57">
        <v>34822526</v>
      </c>
      <c r="I131" s="54" t="s">
        <v>327</v>
      </c>
    </row>
    <row r="132" spans="1:9" s="47" customFormat="1" ht="12" x14ac:dyDescent="0.2">
      <c r="A132" s="125">
        <v>119</v>
      </c>
      <c r="B132" s="55" t="s">
        <v>353</v>
      </c>
      <c r="C132" s="54" t="s">
        <v>268</v>
      </c>
      <c r="D132" s="54" t="s">
        <v>300</v>
      </c>
      <c r="E132" s="56" t="s">
        <v>288</v>
      </c>
      <c r="F132" s="54">
        <v>25016800</v>
      </c>
      <c r="G132" s="54" t="s">
        <v>161</v>
      </c>
      <c r="H132" s="54">
        <v>34829542</v>
      </c>
      <c r="I132" s="54" t="s">
        <v>329</v>
      </c>
    </row>
    <row r="133" spans="1:9" s="67" customFormat="1" ht="12" x14ac:dyDescent="0.2">
      <c r="A133" s="126">
        <v>120</v>
      </c>
      <c r="B133" s="101" t="s">
        <v>9</v>
      </c>
      <c r="C133" s="100" t="s">
        <v>274</v>
      </c>
      <c r="D133" s="100" t="s">
        <v>142</v>
      </c>
      <c r="E133" s="102" t="s">
        <v>288</v>
      </c>
      <c r="F133" s="100">
        <v>25016800</v>
      </c>
      <c r="G133" s="100" t="s">
        <v>161</v>
      </c>
      <c r="H133" s="103" t="s">
        <v>161</v>
      </c>
      <c r="I133" s="208" t="s">
        <v>161</v>
      </c>
    </row>
    <row r="134" spans="1:9" x14ac:dyDescent="0.25">
      <c r="A134" s="209">
        <v>121</v>
      </c>
      <c r="B134" s="210" t="s">
        <v>9</v>
      </c>
      <c r="C134" s="211" t="s">
        <v>275</v>
      </c>
      <c r="D134" s="211" t="s">
        <v>290</v>
      </c>
      <c r="E134" s="211" t="s">
        <v>288</v>
      </c>
      <c r="F134" s="211">
        <v>25016800</v>
      </c>
      <c r="G134" s="211" t="s">
        <v>161</v>
      </c>
      <c r="H134" s="211" t="s">
        <v>161</v>
      </c>
      <c r="I134" s="211" t="s">
        <v>161</v>
      </c>
    </row>
    <row r="135" spans="1:9" s="47" customFormat="1" ht="12" x14ac:dyDescent="0.2">
      <c r="A135" s="128">
        <v>122</v>
      </c>
      <c r="B135" s="106" t="s">
        <v>169</v>
      </c>
      <c r="C135" s="107" t="s">
        <v>276</v>
      </c>
      <c r="D135" s="105" t="s">
        <v>290</v>
      </c>
      <c r="E135" s="105" t="s">
        <v>288</v>
      </c>
      <c r="F135" s="105">
        <v>25016800</v>
      </c>
      <c r="G135" s="107" t="s">
        <v>161</v>
      </c>
      <c r="H135" s="107" t="s">
        <v>161</v>
      </c>
      <c r="I135" s="105" t="s">
        <v>330</v>
      </c>
    </row>
  </sheetData>
  <autoFilter ref="A12:I135">
    <sortState ref="A15:I134">
      <sortCondition sortBy="cellColor" ref="D14:D134" dxfId="9"/>
      <sortCondition sortBy="cellColor" ref="D14:D134" dxfId="8"/>
      <sortCondition sortBy="cellColor" ref="D14:D134" dxfId="7"/>
      <sortCondition sortBy="cellColor" ref="D14:D134" dxfId="6"/>
      <sortCondition sortBy="cellColor" ref="D14:D134" dxfId="5"/>
      <sortCondition sortBy="cellColor" ref="D14:D134" dxfId="4"/>
      <sortCondition sortBy="cellColor" ref="D14:D134" dxfId="3"/>
      <sortCondition sortBy="cellColor" ref="D14:D134" dxfId="2"/>
      <sortCondition sortBy="cellColor" ref="D14:D134" dxfId="1"/>
      <sortCondition sortBy="cellColor" ref="D14:D134" dxfId="0"/>
    </sortState>
  </autoFilter>
  <mergeCells count="19">
    <mergeCell ref="G12:G13"/>
    <mergeCell ref="C6:I6"/>
    <mergeCell ref="B10:I10"/>
    <mergeCell ref="B9:I9"/>
    <mergeCell ref="B8:I8"/>
    <mergeCell ref="B7:I7"/>
    <mergeCell ref="A1:I1"/>
    <mergeCell ref="A12:A13"/>
    <mergeCell ref="B12:B13"/>
    <mergeCell ref="C12:C13"/>
    <mergeCell ref="D12:D13"/>
    <mergeCell ref="E12:E13"/>
    <mergeCell ref="B2:I2"/>
    <mergeCell ref="B4:I4"/>
    <mergeCell ref="B3:I3"/>
    <mergeCell ref="B5:I5"/>
    <mergeCell ref="I12:I13"/>
    <mergeCell ref="H12:H13"/>
    <mergeCell ref="F12:F13"/>
  </mergeCells>
  <hyperlinks>
    <hyperlink ref="I14" r:id="rId1"/>
    <hyperlink ref="I15" r:id="rId2"/>
    <hyperlink ref="I16" r:id="rId3"/>
    <hyperlink ref="I18" r:id="rId4"/>
    <hyperlink ref="I21" r:id="rId5"/>
    <hyperlink ref="I26" r:id="rId6"/>
    <hyperlink ref="I23" r:id="rId7"/>
    <hyperlink ref="I25" r:id="rId8"/>
    <hyperlink ref="I27" r:id="rId9"/>
    <hyperlink ref="I28" r:id="rId10"/>
    <hyperlink ref="I30" r:id="rId11"/>
    <hyperlink ref="I33" r:id="rId12"/>
    <hyperlink ref="I31" r:id="rId13"/>
    <hyperlink ref="I34" r:id="rId14"/>
    <hyperlink ref="I36" r:id="rId15"/>
    <hyperlink ref="I56" r:id="rId16"/>
    <hyperlink ref="I59" r:id="rId17"/>
    <hyperlink ref="I57" r:id="rId18"/>
    <hyperlink ref="I37" r:id="rId19" display="serviciosgenerales@conadi.gob.gt"/>
    <hyperlink ref="I38" r:id="rId20"/>
    <hyperlink ref="I39" r:id="rId21"/>
    <hyperlink ref="I48" r:id="rId22"/>
    <hyperlink ref="I55" r:id="rId23"/>
    <hyperlink ref="I60" r:id="rId24"/>
    <hyperlink ref="I61" r:id="rId25"/>
    <hyperlink ref="I62" r:id="rId26"/>
    <hyperlink ref="I66" r:id="rId27"/>
    <hyperlink ref="I67" r:id="rId28"/>
    <hyperlink ref="I68" r:id="rId29"/>
    <hyperlink ref="I69" r:id="rId30"/>
    <hyperlink ref="I71" r:id="rId31"/>
    <hyperlink ref="I78" r:id="rId32"/>
    <hyperlink ref="I80" r:id="rId33"/>
    <hyperlink ref="I81" r:id="rId34"/>
    <hyperlink ref="I82" r:id="rId35"/>
    <hyperlink ref="I83" r:id="rId36"/>
    <hyperlink ref="I85" r:id="rId37" display="jefaturasubsectores@conadi.gob.gt"/>
    <hyperlink ref="I90" r:id="rId38"/>
    <hyperlink ref="I92" r:id="rId39"/>
    <hyperlink ref="I97" r:id="rId40"/>
    <hyperlink ref="I100" r:id="rId41"/>
    <hyperlink ref="I101" r:id="rId42"/>
    <hyperlink ref="I102" r:id="rId43"/>
    <hyperlink ref="I103" r:id="rId44"/>
    <hyperlink ref="I107" r:id="rId45"/>
    <hyperlink ref="I108" r:id="rId46"/>
    <hyperlink ref="I91" r:id="rId47"/>
    <hyperlink ref="I110" r:id="rId48"/>
    <hyperlink ref="I111" r:id="rId49"/>
    <hyperlink ref="I112" r:id="rId50"/>
    <hyperlink ref="I113" r:id="rId51"/>
    <hyperlink ref="I114" r:id="rId52"/>
    <hyperlink ref="I115" r:id="rId53"/>
    <hyperlink ref="I116" r:id="rId54"/>
    <hyperlink ref="I117" r:id="rId55"/>
    <hyperlink ref="I118" r:id="rId56"/>
    <hyperlink ref="I119" r:id="rId57"/>
    <hyperlink ref="I109" r:id="rId58"/>
    <hyperlink ref="I120" r:id="rId59"/>
    <hyperlink ref="I121" r:id="rId60"/>
    <hyperlink ref="I122" r:id="rId61" display="mailto:peten@conadi.gob.gt"/>
    <hyperlink ref="I125" r:id="rId62"/>
    <hyperlink ref="I126" r:id="rId63"/>
    <hyperlink ref="I127" r:id="rId64"/>
    <hyperlink ref="I128" r:id="rId65"/>
    <hyperlink ref="I129" r:id="rId66"/>
    <hyperlink ref="I130" r:id="rId67"/>
    <hyperlink ref="I131" r:id="rId68"/>
    <hyperlink ref="I123" r:id="rId69"/>
    <hyperlink ref="I124" r:id="rId70"/>
    <hyperlink ref="I134" r:id="rId71" display="secretariasubsectores@conadi.gob.gt"/>
    <hyperlink ref="I86" r:id="rId72"/>
    <hyperlink ref="I135" r:id="rId73"/>
    <hyperlink ref="I106" r:id="rId74" display="mailto:regionalcoordinador3@conadi.gob.gt"/>
    <hyperlink ref="I105" r:id="rId75" display="mailto:regionalcoordinador2@conadi.gob.gt"/>
    <hyperlink ref="I132" r:id="rId76"/>
    <hyperlink ref="I24" r:id="rId77"/>
    <hyperlink ref="I53" r:id="rId78"/>
    <hyperlink ref="I54" r:id="rId79"/>
    <hyperlink ref="I58" r:id="rId80"/>
    <hyperlink ref="I72" r:id="rId81"/>
    <hyperlink ref="I96" r:id="rId82" display="jefaturapciudadana@conadi.gob.gt"/>
    <hyperlink ref="I51" r:id="rId83"/>
    <hyperlink ref="I49" r:id="rId84"/>
    <hyperlink ref="I19" r:id="rId85"/>
    <hyperlink ref="I84" r:id="rId86"/>
  </hyperlinks>
  <pageMargins left="0.59055118110236227" right="0.59055118110236227" top="0.59055118110236227" bottom="0.59055118110236227" header="0.31496062992125984" footer="0.31496062992125984"/>
  <pageSetup paperSize="14" scale="98" fitToHeight="0" orientation="landscape" horizontalDpi="0" verticalDpi="0" r:id="rId87"/>
  <drawing r:id="rId88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43"/>
  <sheetViews>
    <sheetView showGridLines="0" tabSelected="1" zoomScaleNormal="100" workbookViewId="0">
      <selection activeCell="B28" sqref="B28"/>
    </sheetView>
  </sheetViews>
  <sheetFormatPr baseColWidth="10" defaultRowHeight="15" customHeight="1" x14ac:dyDescent="0.2"/>
  <cols>
    <col min="1" max="1" width="9.42578125" style="130" bestFit="1" customWidth="1"/>
    <col min="2" max="2" width="49.7109375" style="170" bestFit="1" customWidth="1"/>
    <col min="3" max="3" width="71.28515625" style="170" customWidth="1"/>
    <col min="4" max="4" width="16" style="152" bestFit="1" customWidth="1"/>
    <col min="5" max="5" width="15.140625" style="152" bestFit="1" customWidth="1"/>
    <col min="6" max="6" width="18.5703125" style="152" bestFit="1" customWidth="1"/>
    <col min="7" max="7" width="14.42578125" style="152" bestFit="1" customWidth="1"/>
    <col min="8" max="8" width="28.42578125" style="152" bestFit="1" customWidth="1"/>
    <col min="9" max="9" width="9.85546875" style="152" bestFit="1" customWidth="1"/>
    <col min="10" max="10" width="7.7109375" style="152" bestFit="1" customWidth="1"/>
    <col min="11" max="11" width="14.7109375" style="152" customWidth="1"/>
    <col min="12" max="12" width="15.42578125" style="152" bestFit="1" customWidth="1"/>
    <col min="13" max="13" width="15.28515625" style="152" bestFit="1" customWidth="1"/>
    <col min="14" max="16384" width="11.42578125" style="129"/>
  </cols>
  <sheetData>
    <row r="1" spans="1:13" ht="90" customHeight="1" x14ac:dyDescent="0.2">
      <c r="A1" s="238"/>
      <c r="B1" s="239"/>
      <c r="C1" s="239"/>
      <c r="D1" s="239"/>
      <c r="E1" s="239"/>
      <c r="F1" s="239"/>
      <c r="G1" s="239"/>
      <c r="H1" s="239"/>
      <c r="I1" s="239"/>
      <c r="J1" s="239"/>
      <c r="K1" s="239"/>
      <c r="L1" s="239"/>
      <c r="M1" s="239"/>
    </row>
    <row r="2" spans="1:13" ht="15" customHeight="1" x14ac:dyDescent="0.2">
      <c r="A2" s="231" t="s">
        <v>72</v>
      </c>
      <c r="B2" s="231"/>
      <c r="C2" s="231"/>
      <c r="D2" s="231"/>
      <c r="E2" s="231"/>
      <c r="F2" s="231"/>
      <c r="G2" s="231"/>
      <c r="H2" s="231"/>
      <c r="I2" s="231"/>
      <c r="J2" s="231"/>
      <c r="K2" s="231"/>
      <c r="L2" s="231"/>
      <c r="M2" s="231"/>
    </row>
    <row r="3" spans="1:13" ht="15" customHeight="1" x14ac:dyDescent="0.2">
      <c r="A3" s="129"/>
      <c r="B3" s="240" t="s">
        <v>342</v>
      </c>
      <c r="C3" s="240"/>
      <c r="D3" s="240"/>
      <c r="E3" s="240"/>
      <c r="F3" s="240"/>
      <c r="G3" s="240"/>
      <c r="H3" s="240"/>
      <c r="I3" s="240"/>
      <c r="J3" s="240"/>
      <c r="K3" s="240"/>
      <c r="L3" s="240"/>
      <c r="M3" s="240"/>
    </row>
    <row r="4" spans="1:13" ht="15" customHeight="1" x14ac:dyDescent="0.2">
      <c r="A4" s="129"/>
      <c r="B4" s="240" t="s">
        <v>343</v>
      </c>
      <c r="C4" s="240"/>
      <c r="D4" s="240"/>
      <c r="E4" s="240"/>
      <c r="F4" s="240"/>
      <c r="G4" s="240"/>
      <c r="H4" s="240"/>
      <c r="I4" s="240"/>
      <c r="J4" s="240"/>
      <c r="K4" s="240"/>
      <c r="L4" s="240"/>
      <c r="M4" s="240"/>
    </row>
    <row r="5" spans="1:13" ht="15" customHeight="1" x14ac:dyDescent="0.2">
      <c r="A5" s="129"/>
      <c r="B5" s="240" t="s">
        <v>344</v>
      </c>
      <c r="C5" s="240"/>
      <c r="D5" s="240"/>
      <c r="E5" s="240"/>
      <c r="F5" s="240"/>
      <c r="G5" s="240"/>
      <c r="H5" s="240"/>
      <c r="I5" s="240"/>
      <c r="J5" s="240"/>
      <c r="K5" s="240"/>
      <c r="L5" s="240"/>
      <c r="M5" s="240"/>
    </row>
    <row r="6" spans="1:13" ht="15" customHeight="1" x14ac:dyDescent="0.25">
      <c r="A6" s="129"/>
      <c r="B6" s="150" t="s">
        <v>345</v>
      </c>
      <c r="C6" s="244" t="s">
        <v>346</v>
      </c>
      <c r="D6" s="244"/>
      <c r="E6" s="244"/>
      <c r="F6" s="244"/>
      <c r="G6" s="244"/>
      <c r="H6" s="244"/>
      <c r="I6" s="244"/>
      <c r="J6" s="244"/>
      <c r="K6" s="244"/>
      <c r="L6" s="244"/>
      <c r="M6" s="244"/>
    </row>
    <row r="7" spans="1:13" ht="15" customHeight="1" x14ac:dyDescent="0.2">
      <c r="A7" s="129"/>
      <c r="B7" s="245" t="s">
        <v>347</v>
      </c>
      <c r="C7" s="245"/>
      <c r="D7" s="245"/>
      <c r="E7" s="245"/>
      <c r="F7" s="245"/>
      <c r="G7" s="245"/>
      <c r="H7" s="245"/>
      <c r="I7" s="245"/>
      <c r="J7" s="245"/>
      <c r="K7" s="245"/>
      <c r="L7" s="245"/>
      <c r="M7" s="245"/>
    </row>
    <row r="8" spans="1:13" ht="15" customHeight="1" x14ac:dyDescent="0.2">
      <c r="A8" s="129"/>
      <c r="B8" s="240" t="s">
        <v>348</v>
      </c>
      <c r="C8" s="240"/>
      <c r="D8" s="240"/>
      <c r="E8" s="240"/>
      <c r="F8" s="240"/>
      <c r="G8" s="240"/>
      <c r="H8" s="240"/>
      <c r="I8" s="240"/>
      <c r="J8" s="240"/>
      <c r="K8" s="240"/>
      <c r="L8" s="240"/>
      <c r="M8" s="240"/>
    </row>
    <row r="9" spans="1:13" ht="15" customHeight="1" x14ac:dyDescent="0.2">
      <c r="A9" s="129"/>
      <c r="B9" s="245" t="s">
        <v>377</v>
      </c>
      <c r="C9" s="245"/>
      <c r="D9" s="245"/>
      <c r="E9" s="245"/>
      <c r="F9" s="245"/>
      <c r="G9" s="245"/>
      <c r="H9" s="245"/>
      <c r="I9" s="245"/>
      <c r="J9" s="245"/>
      <c r="K9" s="245"/>
      <c r="L9" s="245"/>
      <c r="M9" s="245"/>
    </row>
    <row r="10" spans="1:13" ht="15" customHeight="1" x14ac:dyDescent="0.2">
      <c r="A10" s="129"/>
      <c r="B10" s="240" t="s">
        <v>378</v>
      </c>
      <c r="C10" s="240"/>
      <c r="D10" s="240"/>
      <c r="E10" s="240"/>
      <c r="F10" s="240"/>
      <c r="G10" s="240"/>
      <c r="H10" s="240"/>
      <c r="I10" s="240"/>
      <c r="J10" s="240"/>
      <c r="K10" s="240"/>
      <c r="L10" s="240"/>
      <c r="M10" s="240"/>
    </row>
    <row r="11" spans="1:13" ht="15" customHeight="1" thickBot="1" x14ac:dyDescent="0.25"/>
    <row r="12" spans="1:13" ht="15" customHeight="1" thickBot="1" x14ac:dyDescent="0.25">
      <c r="A12" s="241" t="s">
        <v>194</v>
      </c>
      <c r="B12" s="242"/>
      <c r="C12" s="242"/>
      <c r="D12" s="242"/>
      <c r="E12" s="242"/>
      <c r="F12" s="242"/>
      <c r="G12" s="242"/>
      <c r="H12" s="242"/>
      <c r="I12" s="242"/>
      <c r="J12" s="242"/>
      <c r="K12" s="242"/>
      <c r="L12" s="242"/>
      <c r="M12" s="243"/>
    </row>
    <row r="13" spans="1:13" s="130" customFormat="1" ht="36.75" thickBot="1" x14ac:dyDescent="0.3">
      <c r="A13" s="131" t="s">
        <v>7</v>
      </c>
      <c r="B13" s="132" t="s">
        <v>0</v>
      </c>
      <c r="C13" s="132" t="s">
        <v>122</v>
      </c>
      <c r="D13" s="148" t="s">
        <v>6</v>
      </c>
      <c r="E13" s="148" t="s">
        <v>337</v>
      </c>
      <c r="F13" s="148" t="s">
        <v>334</v>
      </c>
      <c r="G13" s="148" t="s">
        <v>335</v>
      </c>
      <c r="H13" s="148" t="s">
        <v>351</v>
      </c>
      <c r="I13" s="148" t="s">
        <v>331</v>
      </c>
      <c r="J13" s="148" t="s">
        <v>332</v>
      </c>
      <c r="K13" s="148" t="s">
        <v>50</v>
      </c>
      <c r="L13" s="148" t="s">
        <v>163</v>
      </c>
      <c r="M13" s="149" t="s">
        <v>333</v>
      </c>
    </row>
    <row r="14" spans="1:13" s="134" customFormat="1" ht="15" customHeight="1" x14ac:dyDescent="0.2">
      <c r="A14" s="133">
        <v>1</v>
      </c>
      <c r="B14" s="140" t="s">
        <v>134</v>
      </c>
      <c r="C14" s="171" t="s">
        <v>180</v>
      </c>
      <c r="D14" s="153">
        <v>19000</v>
      </c>
      <c r="E14" s="153">
        <v>0</v>
      </c>
      <c r="F14" s="153">
        <v>0</v>
      </c>
      <c r="G14" s="153">
        <v>375</v>
      </c>
      <c r="H14" s="153">
        <v>0</v>
      </c>
      <c r="I14" s="153">
        <v>0</v>
      </c>
      <c r="J14" s="153">
        <v>0</v>
      </c>
      <c r="K14" s="153">
        <f>SUM(D14:J14)</f>
        <v>19375</v>
      </c>
      <c r="L14" s="153">
        <v>250</v>
      </c>
      <c r="M14" s="154">
        <f>K14+L14</f>
        <v>19625</v>
      </c>
    </row>
    <row r="15" spans="1:13" s="134" customFormat="1" ht="15" customHeight="1" x14ac:dyDescent="0.2">
      <c r="A15" s="135">
        <v>2</v>
      </c>
      <c r="B15" s="177" t="s">
        <v>65</v>
      </c>
      <c r="C15" s="151" t="s">
        <v>182</v>
      </c>
      <c r="D15" s="147">
        <v>14000</v>
      </c>
      <c r="E15" s="147">
        <v>0</v>
      </c>
      <c r="F15" s="147">
        <v>0</v>
      </c>
      <c r="G15" s="147">
        <v>375</v>
      </c>
      <c r="H15" s="147">
        <v>0</v>
      </c>
      <c r="I15" s="147">
        <v>0</v>
      </c>
      <c r="J15" s="147">
        <v>0</v>
      </c>
      <c r="K15" s="147">
        <f t="shared" ref="K15:K29" si="0">SUM(D15:J15)</f>
        <v>14375</v>
      </c>
      <c r="L15" s="147">
        <v>250</v>
      </c>
      <c r="M15" s="155">
        <f t="shared" ref="M15:M29" si="1">K15+L15</f>
        <v>14625</v>
      </c>
    </row>
    <row r="16" spans="1:13" s="134" customFormat="1" ht="15" customHeight="1" x14ac:dyDescent="0.2">
      <c r="A16" s="135">
        <v>3</v>
      </c>
      <c r="B16" s="151" t="s">
        <v>31</v>
      </c>
      <c r="C16" s="151" t="s">
        <v>185</v>
      </c>
      <c r="D16" s="147">
        <v>14000</v>
      </c>
      <c r="E16" s="147">
        <v>1000</v>
      </c>
      <c r="F16" s="147">
        <v>0</v>
      </c>
      <c r="G16" s="147">
        <v>375</v>
      </c>
      <c r="H16" s="147">
        <v>0</v>
      </c>
      <c r="I16" s="147">
        <v>0</v>
      </c>
      <c r="J16" s="147">
        <v>0</v>
      </c>
      <c r="K16" s="147">
        <f t="shared" si="0"/>
        <v>15375</v>
      </c>
      <c r="L16" s="147">
        <v>250</v>
      </c>
      <c r="M16" s="155">
        <f t="shared" si="1"/>
        <v>15625</v>
      </c>
    </row>
    <row r="17" spans="1:14" s="134" customFormat="1" ht="15" customHeight="1" x14ac:dyDescent="0.2">
      <c r="A17" s="135">
        <v>4</v>
      </c>
      <c r="B17" s="151" t="s">
        <v>64</v>
      </c>
      <c r="C17" s="151" t="s">
        <v>186</v>
      </c>
      <c r="D17" s="147">
        <v>8000</v>
      </c>
      <c r="E17" s="147">
        <v>0</v>
      </c>
      <c r="F17" s="147">
        <v>0</v>
      </c>
      <c r="G17" s="147">
        <v>0</v>
      </c>
      <c r="H17" s="147">
        <v>0</v>
      </c>
      <c r="I17" s="147">
        <v>0</v>
      </c>
      <c r="J17" s="147">
        <v>0</v>
      </c>
      <c r="K17" s="147">
        <f t="shared" si="0"/>
        <v>8000</v>
      </c>
      <c r="L17" s="147">
        <v>250</v>
      </c>
      <c r="M17" s="155">
        <f t="shared" si="1"/>
        <v>8250</v>
      </c>
    </row>
    <row r="18" spans="1:14" s="134" customFormat="1" ht="12" x14ac:dyDescent="0.2">
      <c r="A18" s="135">
        <v>5</v>
      </c>
      <c r="B18" s="151" t="s">
        <v>27</v>
      </c>
      <c r="C18" s="168" t="s">
        <v>183</v>
      </c>
      <c r="D18" s="147">
        <v>7000</v>
      </c>
      <c r="E18" s="147">
        <v>0</v>
      </c>
      <c r="F18" s="147">
        <v>0</v>
      </c>
      <c r="G18" s="147">
        <v>0</v>
      </c>
      <c r="H18" s="147">
        <v>0</v>
      </c>
      <c r="I18" s="147">
        <v>0</v>
      </c>
      <c r="J18" s="147">
        <v>0</v>
      </c>
      <c r="K18" s="147">
        <f t="shared" si="0"/>
        <v>7000</v>
      </c>
      <c r="L18" s="147">
        <v>250</v>
      </c>
      <c r="M18" s="155">
        <f t="shared" si="1"/>
        <v>7250</v>
      </c>
    </row>
    <row r="19" spans="1:14" s="134" customFormat="1" ht="12" x14ac:dyDescent="0.2">
      <c r="A19" s="136">
        <v>6</v>
      </c>
      <c r="B19" s="172" t="s">
        <v>9</v>
      </c>
      <c r="C19" s="175" t="s">
        <v>183</v>
      </c>
      <c r="D19" s="156">
        <v>0</v>
      </c>
      <c r="E19" s="156">
        <v>0</v>
      </c>
      <c r="F19" s="156">
        <v>0</v>
      </c>
      <c r="G19" s="156">
        <v>0</v>
      </c>
      <c r="H19" s="156">
        <v>0</v>
      </c>
      <c r="I19" s="156">
        <v>0</v>
      </c>
      <c r="J19" s="156">
        <v>0</v>
      </c>
      <c r="K19" s="156">
        <f t="shared" si="0"/>
        <v>0</v>
      </c>
      <c r="L19" s="156">
        <v>0</v>
      </c>
      <c r="M19" s="157">
        <f t="shared" si="1"/>
        <v>0</v>
      </c>
    </row>
    <row r="20" spans="1:14" s="134" customFormat="1" ht="15" customHeight="1" x14ac:dyDescent="0.2">
      <c r="A20" s="135">
        <v>7</v>
      </c>
      <c r="B20" s="173" t="s">
        <v>99</v>
      </c>
      <c r="C20" s="151" t="s">
        <v>187</v>
      </c>
      <c r="D20" s="147">
        <v>7000</v>
      </c>
      <c r="E20" s="147">
        <v>0</v>
      </c>
      <c r="F20" s="147">
        <v>0</v>
      </c>
      <c r="G20" s="147">
        <v>0</v>
      </c>
      <c r="H20" s="147">
        <v>0</v>
      </c>
      <c r="I20" s="147">
        <v>0</v>
      </c>
      <c r="J20" s="147">
        <v>0</v>
      </c>
      <c r="K20" s="147">
        <f t="shared" si="0"/>
        <v>7000</v>
      </c>
      <c r="L20" s="147">
        <v>250</v>
      </c>
      <c r="M20" s="155">
        <f t="shared" si="1"/>
        <v>7250</v>
      </c>
    </row>
    <row r="21" spans="1:14" s="134" customFormat="1" ht="15" customHeight="1" x14ac:dyDescent="0.2">
      <c r="A21" s="135">
        <v>8</v>
      </c>
      <c r="B21" s="151" t="s">
        <v>172</v>
      </c>
      <c r="C21" s="151" t="s">
        <v>188</v>
      </c>
      <c r="D21" s="147">
        <v>6500</v>
      </c>
      <c r="E21" s="147">
        <v>0</v>
      </c>
      <c r="F21" s="147">
        <v>50</v>
      </c>
      <c r="G21" s="147">
        <v>0</v>
      </c>
      <c r="H21" s="147">
        <v>0</v>
      </c>
      <c r="I21" s="147">
        <v>0</v>
      </c>
      <c r="J21" s="147">
        <v>0</v>
      </c>
      <c r="K21" s="147">
        <f t="shared" si="0"/>
        <v>6550</v>
      </c>
      <c r="L21" s="147">
        <v>250</v>
      </c>
      <c r="M21" s="155">
        <f t="shared" si="1"/>
        <v>6800</v>
      </c>
    </row>
    <row r="22" spans="1:14" s="134" customFormat="1" ht="15" customHeight="1" x14ac:dyDescent="0.2">
      <c r="A22" s="135">
        <v>9</v>
      </c>
      <c r="B22" s="173" t="s">
        <v>164</v>
      </c>
      <c r="C22" s="173" t="s">
        <v>189</v>
      </c>
      <c r="D22" s="147">
        <v>5500</v>
      </c>
      <c r="E22" s="147">
        <v>0</v>
      </c>
      <c r="F22" s="147">
        <v>0</v>
      </c>
      <c r="G22" s="147">
        <v>0</v>
      </c>
      <c r="H22" s="147">
        <v>0</v>
      </c>
      <c r="I22" s="147">
        <v>0</v>
      </c>
      <c r="J22" s="147">
        <v>0</v>
      </c>
      <c r="K22" s="147">
        <f t="shared" si="0"/>
        <v>5500</v>
      </c>
      <c r="L22" s="147">
        <v>250</v>
      </c>
      <c r="M22" s="155">
        <f t="shared" si="1"/>
        <v>5750</v>
      </c>
    </row>
    <row r="23" spans="1:14" s="137" customFormat="1" ht="12.75" customHeight="1" x14ac:dyDescent="0.25">
      <c r="A23" s="135">
        <v>10</v>
      </c>
      <c r="B23" s="151" t="s">
        <v>25</v>
      </c>
      <c r="C23" s="151" t="s">
        <v>190</v>
      </c>
      <c r="D23" s="147">
        <v>7000</v>
      </c>
      <c r="E23" s="147">
        <v>500</v>
      </c>
      <c r="F23" s="147">
        <v>50</v>
      </c>
      <c r="G23" s="147">
        <v>0</v>
      </c>
      <c r="H23" s="147">
        <v>0</v>
      </c>
      <c r="I23" s="147">
        <v>0</v>
      </c>
      <c r="J23" s="147">
        <v>0</v>
      </c>
      <c r="K23" s="147">
        <f t="shared" si="0"/>
        <v>7550</v>
      </c>
      <c r="L23" s="147">
        <v>250</v>
      </c>
      <c r="M23" s="155">
        <f t="shared" si="1"/>
        <v>7800</v>
      </c>
    </row>
    <row r="24" spans="1:14" s="134" customFormat="1" ht="15" customHeight="1" x14ac:dyDescent="0.2">
      <c r="A24" s="135">
        <v>11</v>
      </c>
      <c r="B24" s="151" t="s">
        <v>26</v>
      </c>
      <c r="C24" s="151" t="s">
        <v>181</v>
      </c>
      <c r="D24" s="147">
        <v>6500</v>
      </c>
      <c r="E24" s="147">
        <v>0</v>
      </c>
      <c r="F24" s="147">
        <v>50</v>
      </c>
      <c r="G24" s="147">
        <v>0</v>
      </c>
      <c r="H24" s="147">
        <v>0</v>
      </c>
      <c r="I24" s="147">
        <v>0</v>
      </c>
      <c r="J24" s="147">
        <v>0</v>
      </c>
      <c r="K24" s="147">
        <f t="shared" si="0"/>
        <v>6550</v>
      </c>
      <c r="L24" s="147">
        <v>250</v>
      </c>
      <c r="M24" s="155">
        <f t="shared" si="1"/>
        <v>6800</v>
      </c>
    </row>
    <row r="25" spans="1:14" s="134" customFormat="1" ht="15" customHeight="1" x14ac:dyDescent="0.2">
      <c r="A25" s="135">
        <v>12</v>
      </c>
      <c r="B25" s="151" t="s">
        <v>129</v>
      </c>
      <c r="C25" s="151" t="s">
        <v>191</v>
      </c>
      <c r="D25" s="147">
        <v>6000</v>
      </c>
      <c r="E25" s="147">
        <v>0</v>
      </c>
      <c r="F25" s="147">
        <v>0</v>
      </c>
      <c r="G25" s="147">
        <v>0</v>
      </c>
      <c r="H25" s="147">
        <v>0</v>
      </c>
      <c r="I25" s="147">
        <v>0</v>
      </c>
      <c r="J25" s="147">
        <v>0</v>
      </c>
      <c r="K25" s="147">
        <f t="shared" si="0"/>
        <v>6000</v>
      </c>
      <c r="L25" s="147">
        <v>250</v>
      </c>
      <c r="M25" s="155">
        <f t="shared" si="1"/>
        <v>6250</v>
      </c>
    </row>
    <row r="26" spans="1:14" s="134" customFormat="1" ht="15" customHeight="1" x14ac:dyDescent="0.2">
      <c r="A26" s="135">
        <v>13</v>
      </c>
      <c r="B26" s="151" t="s">
        <v>51</v>
      </c>
      <c r="C26" s="151" t="s">
        <v>192</v>
      </c>
      <c r="D26" s="147">
        <v>4000</v>
      </c>
      <c r="E26" s="147">
        <v>2.2799999999999998</v>
      </c>
      <c r="F26" s="147">
        <v>35</v>
      </c>
      <c r="G26" s="147">
        <v>0</v>
      </c>
      <c r="H26" s="147">
        <v>0</v>
      </c>
      <c r="I26" s="147">
        <v>0</v>
      </c>
      <c r="J26" s="147">
        <v>0</v>
      </c>
      <c r="K26" s="147">
        <f t="shared" si="0"/>
        <v>4037.28</v>
      </c>
      <c r="L26" s="147">
        <v>250</v>
      </c>
      <c r="M26" s="155">
        <f t="shared" si="1"/>
        <v>4287.2800000000007</v>
      </c>
    </row>
    <row r="27" spans="1:14" s="134" customFormat="1" ht="15" customHeight="1" x14ac:dyDescent="0.2">
      <c r="A27" s="135">
        <v>14</v>
      </c>
      <c r="B27" s="151" t="s">
        <v>28</v>
      </c>
      <c r="C27" s="151" t="s">
        <v>184</v>
      </c>
      <c r="D27" s="147">
        <v>4000</v>
      </c>
      <c r="E27" s="147">
        <v>250</v>
      </c>
      <c r="F27" s="147">
        <v>75</v>
      </c>
      <c r="G27" s="147">
        <v>0</v>
      </c>
      <c r="H27" s="147">
        <v>0</v>
      </c>
      <c r="I27" s="147">
        <v>0</v>
      </c>
      <c r="J27" s="147">
        <v>0</v>
      </c>
      <c r="K27" s="147">
        <f t="shared" si="0"/>
        <v>4325</v>
      </c>
      <c r="L27" s="147">
        <v>250</v>
      </c>
      <c r="M27" s="155">
        <f t="shared" si="1"/>
        <v>4575</v>
      </c>
    </row>
    <row r="28" spans="1:14" s="134" customFormat="1" ht="15" customHeight="1" x14ac:dyDescent="0.2">
      <c r="A28" s="135">
        <v>15</v>
      </c>
      <c r="B28" s="151" t="s">
        <v>29</v>
      </c>
      <c r="C28" s="151" t="s">
        <v>193</v>
      </c>
      <c r="D28" s="147">
        <v>4000</v>
      </c>
      <c r="E28" s="147">
        <v>2.2799999999999998</v>
      </c>
      <c r="F28" s="147">
        <v>75</v>
      </c>
      <c r="G28" s="147">
        <v>0</v>
      </c>
      <c r="H28" s="147">
        <v>0</v>
      </c>
      <c r="I28" s="147">
        <v>0</v>
      </c>
      <c r="J28" s="147">
        <v>0</v>
      </c>
      <c r="K28" s="147">
        <f t="shared" si="0"/>
        <v>4077.28</v>
      </c>
      <c r="L28" s="147">
        <v>250</v>
      </c>
      <c r="M28" s="155">
        <f t="shared" si="1"/>
        <v>4327.2800000000007</v>
      </c>
    </row>
    <row r="29" spans="1:14" s="134" customFormat="1" ht="15" customHeight="1" thickBot="1" x14ac:dyDescent="0.25">
      <c r="A29" s="138">
        <v>16</v>
      </c>
      <c r="B29" s="174" t="s">
        <v>30</v>
      </c>
      <c r="C29" s="174" t="s">
        <v>193</v>
      </c>
      <c r="D29" s="158">
        <v>4000</v>
      </c>
      <c r="E29" s="158">
        <v>2.2799999999999998</v>
      </c>
      <c r="F29" s="158">
        <v>50</v>
      </c>
      <c r="G29" s="158">
        <v>0</v>
      </c>
      <c r="H29" s="158">
        <v>0</v>
      </c>
      <c r="I29" s="158">
        <v>0</v>
      </c>
      <c r="J29" s="158">
        <v>0</v>
      </c>
      <c r="K29" s="158">
        <f t="shared" si="0"/>
        <v>4052.28</v>
      </c>
      <c r="L29" s="158">
        <v>250</v>
      </c>
      <c r="M29" s="159">
        <f t="shared" si="1"/>
        <v>4302.2800000000007</v>
      </c>
    </row>
    <row r="30" spans="1:14" ht="15" customHeight="1" thickBot="1" x14ac:dyDescent="0.25"/>
    <row r="31" spans="1:14" ht="15" customHeight="1" thickBot="1" x14ac:dyDescent="0.25">
      <c r="A31" s="241" t="s">
        <v>195</v>
      </c>
      <c r="B31" s="242"/>
      <c r="C31" s="242"/>
      <c r="D31" s="242"/>
      <c r="E31" s="242"/>
      <c r="F31" s="242"/>
      <c r="G31" s="242"/>
      <c r="H31" s="242"/>
      <c r="I31" s="242"/>
      <c r="J31" s="242"/>
      <c r="K31" s="242"/>
      <c r="L31" s="242"/>
      <c r="M31" s="243"/>
    </row>
    <row r="32" spans="1:14" s="130" customFormat="1" ht="36.75" thickBot="1" x14ac:dyDescent="0.3">
      <c r="A32" s="131" t="s">
        <v>7</v>
      </c>
      <c r="B32" s="132" t="s">
        <v>0</v>
      </c>
      <c r="C32" s="132" t="s">
        <v>122</v>
      </c>
      <c r="D32" s="148" t="s">
        <v>336</v>
      </c>
      <c r="E32" s="148" t="s">
        <v>339</v>
      </c>
      <c r="F32" s="148" t="s">
        <v>340</v>
      </c>
      <c r="G32" s="148" t="s">
        <v>349</v>
      </c>
      <c r="H32" s="148" t="s">
        <v>350</v>
      </c>
      <c r="I32" s="148" t="s">
        <v>331</v>
      </c>
      <c r="J32" s="148" t="s">
        <v>332</v>
      </c>
      <c r="K32" s="148" t="s">
        <v>50</v>
      </c>
      <c r="L32" s="148" t="s">
        <v>338</v>
      </c>
      <c r="M32" s="149" t="s">
        <v>333</v>
      </c>
      <c r="N32" s="139"/>
    </row>
    <row r="33" spans="1:14" s="134" customFormat="1" ht="12" x14ac:dyDescent="0.2">
      <c r="A33" s="133">
        <v>1</v>
      </c>
      <c r="B33" s="140" t="s">
        <v>135</v>
      </c>
      <c r="C33" s="140" t="s">
        <v>196</v>
      </c>
      <c r="D33" s="153">
        <v>17000</v>
      </c>
      <c r="E33" s="153">
        <v>0</v>
      </c>
      <c r="F33" s="153">
        <v>0</v>
      </c>
      <c r="G33" s="153">
        <v>375</v>
      </c>
      <c r="H33" s="153">
        <v>0</v>
      </c>
      <c r="I33" s="153">
        <v>0</v>
      </c>
      <c r="J33" s="153">
        <v>0</v>
      </c>
      <c r="K33" s="153">
        <f t="shared" ref="K33:K99" si="2">SUM(D33:J33)</f>
        <v>17375</v>
      </c>
      <c r="L33" s="153">
        <v>250</v>
      </c>
      <c r="M33" s="154">
        <f>K33+L33</f>
        <v>17625</v>
      </c>
      <c r="N33" s="141"/>
    </row>
    <row r="34" spans="1:14" s="134" customFormat="1" ht="12" x14ac:dyDescent="0.2">
      <c r="A34" s="135">
        <v>2</v>
      </c>
      <c r="B34" s="142" t="s">
        <v>35</v>
      </c>
      <c r="C34" s="142" t="s">
        <v>197</v>
      </c>
      <c r="D34" s="147">
        <v>6000</v>
      </c>
      <c r="E34" s="147">
        <v>0</v>
      </c>
      <c r="F34" s="147">
        <v>35</v>
      </c>
      <c r="G34" s="147">
        <v>0</v>
      </c>
      <c r="H34" s="147">
        <v>0</v>
      </c>
      <c r="I34" s="147">
        <v>0</v>
      </c>
      <c r="J34" s="147">
        <v>0</v>
      </c>
      <c r="K34" s="147">
        <f t="shared" si="2"/>
        <v>6035</v>
      </c>
      <c r="L34" s="147">
        <v>250</v>
      </c>
      <c r="M34" s="155">
        <f t="shared" ref="M34:M100" si="3">K34+L34</f>
        <v>6285</v>
      </c>
    </row>
    <row r="35" spans="1:14" s="134" customFormat="1" ht="12" x14ac:dyDescent="0.2">
      <c r="A35" s="135">
        <v>3</v>
      </c>
      <c r="B35" s="142" t="s">
        <v>376</v>
      </c>
      <c r="C35" s="142" t="s">
        <v>198</v>
      </c>
      <c r="D35" s="147">
        <f>(8500/28*8)</f>
        <v>2428.5714285714284</v>
      </c>
      <c r="E35" s="147">
        <v>0</v>
      </c>
      <c r="F35" s="147">
        <v>0</v>
      </c>
      <c r="G35" s="147">
        <f>375/28*8</f>
        <v>107.14285714285714</v>
      </c>
      <c r="H35" s="147">
        <v>0</v>
      </c>
      <c r="I35" s="147">
        <v>0</v>
      </c>
      <c r="J35" s="147">
        <v>0</v>
      </c>
      <c r="K35" s="147">
        <f t="shared" si="2"/>
        <v>2535.7142857142858</v>
      </c>
      <c r="L35" s="147">
        <f>250/28*8</f>
        <v>71.428571428571431</v>
      </c>
      <c r="M35" s="155">
        <f t="shared" si="3"/>
        <v>2607.1428571428573</v>
      </c>
    </row>
    <row r="36" spans="1:14" s="134" customFormat="1" ht="12" x14ac:dyDescent="0.2">
      <c r="A36" s="136">
        <v>4</v>
      </c>
      <c r="B36" s="143" t="s">
        <v>9</v>
      </c>
      <c r="C36" s="143" t="s">
        <v>198</v>
      </c>
      <c r="D36" s="156">
        <v>0</v>
      </c>
      <c r="E36" s="156">
        <v>0</v>
      </c>
      <c r="F36" s="156">
        <v>0</v>
      </c>
      <c r="G36" s="156">
        <v>0</v>
      </c>
      <c r="H36" s="156">
        <v>0</v>
      </c>
      <c r="I36" s="156">
        <v>0</v>
      </c>
      <c r="J36" s="156">
        <v>0</v>
      </c>
      <c r="K36" s="156">
        <f t="shared" ref="K36" si="4">SUM(D36:J36)</f>
        <v>0</v>
      </c>
      <c r="L36" s="156">
        <v>0</v>
      </c>
      <c r="M36" s="157">
        <f t="shared" ref="M36" si="5">K36+L36</f>
        <v>0</v>
      </c>
    </row>
    <row r="37" spans="1:14" s="134" customFormat="1" ht="12" x14ac:dyDescent="0.2">
      <c r="A37" s="135">
        <v>5</v>
      </c>
      <c r="B37" s="142" t="s">
        <v>144</v>
      </c>
      <c r="C37" s="142" t="s">
        <v>199</v>
      </c>
      <c r="D37" s="147">
        <v>14000</v>
      </c>
      <c r="E37" s="147">
        <v>0</v>
      </c>
      <c r="F37" s="147">
        <v>0</v>
      </c>
      <c r="G37" s="147">
        <v>375</v>
      </c>
      <c r="H37" s="147">
        <v>0</v>
      </c>
      <c r="I37" s="147">
        <v>0</v>
      </c>
      <c r="J37" s="147">
        <v>0</v>
      </c>
      <c r="K37" s="147">
        <f t="shared" si="2"/>
        <v>14375</v>
      </c>
      <c r="L37" s="147">
        <v>250</v>
      </c>
      <c r="M37" s="155">
        <f t="shared" si="3"/>
        <v>14625</v>
      </c>
    </row>
    <row r="38" spans="1:14" s="134" customFormat="1" ht="12" x14ac:dyDescent="0.2">
      <c r="A38" s="135">
        <v>6</v>
      </c>
      <c r="B38" s="178" t="s">
        <v>171</v>
      </c>
      <c r="C38" s="142" t="s">
        <v>200</v>
      </c>
      <c r="D38" s="147">
        <v>12000</v>
      </c>
      <c r="E38" s="147">
        <v>0</v>
      </c>
      <c r="F38" s="147">
        <v>0</v>
      </c>
      <c r="G38" s="147">
        <v>375</v>
      </c>
      <c r="H38" s="147">
        <v>0</v>
      </c>
      <c r="I38" s="147">
        <v>0</v>
      </c>
      <c r="J38" s="147">
        <v>0</v>
      </c>
      <c r="K38" s="147">
        <f t="shared" si="2"/>
        <v>12375</v>
      </c>
      <c r="L38" s="147">
        <v>250</v>
      </c>
      <c r="M38" s="155">
        <f t="shared" si="3"/>
        <v>12625</v>
      </c>
    </row>
    <row r="39" spans="1:14" s="134" customFormat="1" ht="12" x14ac:dyDescent="0.2">
      <c r="A39" s="135">
        <v>7</v>
      </c>
      <c r="B39" s="142" t="s">
        <v>33</v>
      </c>
      <c r="C39" s="142" t="s">
        <v>201</v>
      </c>
      <c r="D39" s="147">
        <v>7000</v>
      </c>
      <c r="E39" s="147">
        <v>0</v>
      </c>
      <c r="F39" s="147">
        <v>0</v>
      </c>
      <c r="G39" s="147">
        <v>0</v>
      </c>
      <c r="H39" s="147">
        <v>0</v>
      </c>
      <c r="I39" s="147">
        <v>0</v>
      </c>
      <c r="J39" s="147">
        <v>0</v>
      </c>
      <c r="K39" s="147">
        <f t="shared" si="2"/>
        <v>7000</v>
      </c>
      <c r="L39" s="147">
        <v>250</v>
      </c>
      <c r="M39" s="155">
        <f t="shared" si="3"/>
        <v>7250</v>
      </c>
    </row>
    <row r="40" spans="1:14" s="134" customFormat="1" ht="12" x14ac:dyDescent="0.2">
      <c r="A40" s="135">
        <v>8</v>
      </c>
      <c r="B40" s="151" t="s">
        <v>32</v>
      </c>
      <c r="C40" s="142" t="s">
        <v>202</v>
      </c>
      <c r="D40" s="147">
        <v>14000</v>
      </c>
      <c r="E40" s="147">
        <v>0</v>
      </c>
      <c r="F40" s="147">
        <v>0</v>
      </c>
      <c r="G40" s="147">
        <v>375</v>
      </c>
      <c r="H40" s="147">
        <v>0</v>
      </c>
      <c r="I40" s="147">
        <v>0</v>
      </c>
      <c r="J40" s="147">
        <v>0</v>
      </c>
      <c r="K40" s="147">
        <f t="shared" si="2"/>
        <v>14375</v>
      </c>
      <c r="L40" s="147">
        <v>250</v>
      </c>
      <c r="M40" s="155">
        <f t="shared" si="3"/>
        <v>14625</v>
      </c>
    </row>
    <row r="41" spans="1:14" s="134" customFormat="1" ht="12" x14ac:dyDescent="0.2">
      <c r="A41" s="135">
        <v>9</v>
      </c>
      <c r="B41" s="151" t="s">
        <v>148</v>
      </c>
      <c r="C41" s="142" t="s">
        <v>203</v>
      </c>
      <c r="D41" s="147">
        <v>8500</v>
      </c>
      <c r="E41" s="147">
        <v>0</v>
      </c>
      <c r="F41" s="147">
        <v>0</v>
      </c>
      <c r="G41" s="147">
        <v>375</v>
      </c>
      <c r="H41" s="147">
        <v>0</v>
      </c>
      <c r="I41" s="147">
        <v>0</v>
      </c>
      <c r="J41" s="147">
        <v>0</v>
      </c>
      <c r="K41" s="147">
        <f t="shared" si="2"/>
        <v>8875</v>
      </c>
      <c r="L41" s="147">
        <v>250</v>
      </c>
      <c r="M41" s="155">
        <f t="shared" si="3"/>
        <v>9125</v>
      </c>
    </row>
    <row r="42" spans="1:14" s="134" customFormat="1" ht="12" x14ac:dyDescent="0.2">
      <c r="A42" s="135">
        <v>10</v>
      </c>
      <c r="B42" s="142" t="s">
        <v>112</v>
      </c>
      <c r="C42" s="142" t="s">
        <v>203</v>
      </c>
      <c r="D42" s="147">
        <v>8500</v>
      </c>
      <c r="E42" s="147">
        <v>0</v>
      </c>
      <c r="F42" s="147">
        <v>0</v>
      </c>
      <c r="G42" s="147">
        <v>375</v>
      </c>
      <c r="H42" s="147">
        <v>0</v>
      </c>
      <c r="I42" s="147">
        <v>0</v>
      </c>
      <c r="J42" s="147">
        <v>0</v>
      </c>
      <c r="K42" s="147">
        <f t="shared" si="2"/>
        <v>8875</v>
      </c>
      <c r="L42" s="147">
        <v>250</v>
      </c>
      <c r="M42" s="155">
        <f t="shared" si="3"/>
        <v>9125</v>
      </c>
    </row>
    <row r="43" spans="1:14" s="134" customFormat="1" ht="12" x14ac:dyDescent="0.2">
      <c r="A43" s="135">
        <v>11</v>
      </c>
      <c r="B43" s="176" t="s">
        <v>149</v>
      </c>
      <c r="C43" s="142" t="s">
        <v>204</v>
      </c>
      <c r="D43" s="147">
        <v>5500</v>
      </c>
      <c r="E43" s="147">
        <v>0</v>
      </c>
      <c r="F43" s="147">
        <v>0</v>
      </c>
      <c r="G43" s="147">
        <v>0</v>
      </c>
      <c r="H43" s="147">
        <v>0</v>
      </c>
      <c r="I43" s="147">
        <v>0</v>
      </c>
      <c r="J43" s="147">
        <v>0</v>
      </c>
      <c r="K43" s="147">
        <f t="shared" si="2"/>
        <v>5500</v>
      </c>
      <c r="L43" s="147">
        <v>250</v>
      </c>
      <c r="M43" s="155">
        <f t="shared" si="3"/>
        <v>5750</v>
      </c>
    </row>
    <row r="44" spans="1:14" s="134" customFormat="1" ht="12" x14ac:dyDescent="0.2">
      <c r="A44" s="135">
        <v>12</v>
      </c>
      <c r="B44" s="142" t="s">
        <v>69</v>
      </c>
      <c r="C44" s="142" t="s">
        <v>205</v>
      </c>
      <c r="D44" s="147">
        <v>14000</v>
      </c>
      <c r="E44" s="147">
        <v>0</v>
      </c>
      <c r="F44" s="147">
        <v>0</v>
      </c>
      <c r="G44" s="147">
        <v>375</v>
      </c>
      <c r="H44" s="147">
        <v>0</v>
      </c>
      <c r="I44" s="147">
        <v>0</v>
      </c>
      <c r="J44" s="147">
        <v>0</v>
      </c>
      <c r="K44" s="147">
        <f t="shared" si="2"/>
        <v>14375</v>
      </c>
      <c r="L44" s="147">
        <v>250</v>
      </c>
      <c r="M44" s="155">
        <f t="shared" si="3"/>
        <v>14625</v>
      </c>
    </row>
    <row r="45" spans="1:14" s="162" customFormat="1" ht="12" x14ac:dyDescent="0.2">
      <c r="A45" s="136">
        <v>13</v>
      </c>
      <c r="B45" s="161" t="s">
        <v>9</v>
      </c>
      <c r="C45" s="161" t="s">
        <v>206</v>
      </c>
      <c r="D45" s="156">
        <v>0</v>
      </c>
      <c r="E45" s="156">
        <v>0</v>
      </c>
      <c r="F45" s="156">
        <v>0</v>
      </c>
      <c r="G45" s="156">
        <v>0</v>
      </c>
      <c r="H45" s="156">
        <v>0</v>
      </c>
      <c r="I45" s="156">
        <v>0</v>
      </c>
      <c r="J45" s="156">
        <v>0</v>
      </c>
      <c r="K45" s="156">
        <f t="shared" si="2"/>
        <v>0</v>
      </c>
      <c r="L45" s="156">
        <v>0</v>
      </c>
      <c r="M45" s="157">
        <f t="shared" si="3"/>
        <v>0</v>
      </c>
    </row>
    <row r="46" spans="1:14" s="134" customFormat="1" ht="12" x14ac:dyDescent="0.2">
      <c r="A46" s="135">
        <v>14</v>
      </c>
      <c r="B46" s="142" t="s">
        <v>89</v>
      </c>
      <c r="C46" s="142" t="s">
        <v>207</v>
      </c>
      <c r="D46" s="147">
        <v>7000</v>
      </c>
      <c r="E46" s="147">
        <v>0</v>
      </c>
      <c r="F46" s="147">
        <v>0</v>
      </c>
      <c r="G46" s="147">
        <v>0</v>
      </c>
      <c r="H46" s="147">
        <v>0</v>
      </c>
      <c r="I46" s="147">
        <v>0</v>
      </c>
      <c r="J46" s="147">
        <v>0</v>
      </c>
      <c r="K46" s="147">
        <f t="shared" si="2"/>
        <v>7000</v>
      </c>
      <c r="L46" s="147">
        <v>250</v>
      </c>
      <c r="M46" s="155">
        <f t="shared" si="3"/>
        <v>7250</v>
      </c>
    </row>
    <row r="47" spans="1:14" s="134" customFormat="1" ht="12" x14ac:dyDescent="0.2">
      <c r="A47" s="135">
        <v>15</v>
      </c>
      <c r="B47" s="142" t="s">
        <v>78</v>
      </c>
      <c r="C47" s="142" t="s">
        <v>208</v>
      </c>
      <c r="D47" s="147">
        <v>7000</v>
      </c>
      <c r="E47" s="147">
        <v>0</v>
      </c>
      <c r="F47" s="147">
        <v>0</v>
      </c>
      <c r="G47" s="147">
        <v>0</v>
      </c>
      <c r="H47" s="147">
        <v>0</v>
      </c>
      <c r="I47" s="147">
        <v>0</v>
      </c>
      <c r="J47" s="147">
        <v>0</v>
      </c>
      <c r="K47" s="147">
        <f t="shared" si="2"/>
        <v>7000</v>
      </c>
      <c r="L47" s="147">
        <v>250</v>
      </c>
      <c r="M47" s="155">
        <f t="shared" si="3"/>
        <v>7250</v>
      </c>
    </row>
    <row r="48" spans="1:14" s="134" customFormat="1" ht="12" x14ac:dyDescent="0.2">
      <c r="A48" s="136">
        <v>16</v>
      </c>
      <c r="B48" s="143" t="s">
        <v>9</v>
      </c>
      <c r="C48" s="143" t="s">
        <v>209</v>
      </c>
      <c r="D48" s="156">
        <v>0</v>
      </c>
      <c r="E48" s="156">
        <v>0</v>
      </c>
      <c r="F48" s="156">
        <v>0</v>
      </c>
      <c r="G48" s="156">
        <v>0</v>
      </c>
      <c r="H48" s="156">
        <v>0</v>
      </c>
      <c r="I48" s="156">
        <v>0</v>
      </c>
      <c r="J48" s="156">
        <v>0</v>
      </c>
      <c r="K48" s="156">
        <f t="shared" si="2"/>
        <v>0</v>
      </c>
      <c r="L48" s="156">
        <v>0</v>
      </c>
      <c r="M48" s="157">
        <f t="shared" si="3"/>
        <v>0</v>
      </c>
    </row>
    <row r="49" spans="1:13" s="134" customFormat="1" ht="12" x14ac:dyDescent="0.2">
      <c r="A49" s="135">
        <v>17</v>
      </c>
      <c r="B49" s="142" t="s">
        <v>44</v>
      </c>
      <c r="C49" s="142" t="s">
        <v>210</v>
      </c>
      <c r="D49" s="147">
        <v>7000</v>
      </c>
      <c r="E49" s="147">
        <v>0</v>
      </c>
      <c r="F49" s="147">
        <v>35</v>
      </c>
      <c r="G49" s="147">
        <v>0</v>
      </c>
      <c r="H49" s="147">
        <v>0</v>
      </c>
      <c r="I49" s="147">
        <v>0</v>
      </c>
      <c r="J49" s="147">
        <v>0</v>
      </c>
      <c r="K49" s="147">
        <f t="shared" si="2"/>
        <v>7035</v>
      </c>
      <c r="L49" s="147">
        <v>250</v>
      </c>
      <c r="M49" s="155">
        <f t="shared" si="3"/>
        <v>7285</v>
      </c>
    </row>
    <row r="50" spans="1:13" s="134" customFormat="1" ht="12" x14ac:dyDescent="0.2">
      <c r="A50" s="135">
        <v>18</v>
      </c>
      <c r="B50" s="142" t="s">
        <v>143</v>
      </c>
      <c r="C50" s="142" t="s">
        <v>211</v>
      </c>
      <c r="D50" s="147">
        <v>14000</v>
      </c>
      <c r="E50" s="147">
        <v>0</v>
      </c>
      <c r="F50" s="147">
        <v>0</v>
      </c>
      <c r="G50" s="147">
        <v>375</v>
      </c>
      <c r="H50" s="147">
        <v>0</v>
      </c>
      <c r="I50" s="147">
        <v>0</v>
      </c>
      <c r="J50" s="147">
        <v>0</v>
      </c>
      <c r="K50" s="147">
        <f t="shared" si="2"/>
        <v>14375</v>
      </c>
      <c r="L50" s="147">
        <v>250</v>
      </c>
      <c r="M50" s="155">
        <f t="shared" si="3"/>
        <v>14625</v>
      </c>
    </row>
    <row r="51" spans="1:13" s="134" customFormat="1" ht="12" x14ac:dyDescent="0.2">
      <c r="A51" s="135">
        <v>19</v>
      </c>
      <c r="B51" s="142" t="s">
        <v>147</v>
      </c>
      <c r="C51" s="142" t="s">
        <v>212</v>
      </c>
      <c r="D51" s="147">
        <v>5500</v>
      </c>
      <c r="E51" s="147">
        <v>0</v>
      </c>
      <c r="F51" s="147">
        <v>0</v>
      </c>
      <c r="G51" s="147">
        <v>0</v>
      </c>
      <c r="H51" s="147">
        <v>0</v>
      </c>
      <c r="I51" s="147">
        <v>0</v>
      </c>
      <c r="J51" s="147">
        <v>0</v>
      </c>
      <c r="K51" s="147">
        <f t="shared" si="2"/>
        <v>5500</v>
      </c>
      <c r="L51" s="147">
        <v>250</v>
      </c>
      <c r="M51" s="155">
        <f t="shared" si="3"/>
        <v>5750</v>
      </c>
    </row>
    <row r="52" spans="1:13" s="162" customFormat="1" ht="12" x14ac:dyDescent="0.2">
      <c r="A52" s="135">
        <v>20</v>
      </c>
      <c r="B52" s="176" t="s">
        <v>371</v>
      </c>
      <c r="C52" s="176" t="s">
        <v>213</v>
      </c>
      <c r="D52" s="147">
        <f>8500/28*27</f>
        <v>8196.4285714285706</v>
      </c>
      <c r="E52" s="147">
        <v>0</v>
      </c>
      <c r="F52" s="147">
        <v>0</v>
      </c>
      <c r="G52" s="147">
        <f>375/28*27</f>
        <v>361.60714285714283</v>
      </c>
      <c r="H52" s="147">
        <v>0</v>
      </c>
      <c r="I52" s="147">
        <v>0</v>
      </c>
      <c r="J52" s="147">
        <v>0</v>
      </c>
      <c r="K52" s="147">
        <f t="shared" si="2"/>
        <v>8558.0357142857138</v>
      </c>
      <c r="L52" s="147">
        <f>250/28*27</f>
        <v>241.07142857142858</v>
      </c>
      <c r="M52" s="155">
        <f t="shared" si="3"/>
        <v>8799.1071428571431</v>
      </c>
    </row>
    <row r="53" spans="1:13" s="134" customFormat="1" ht="12" x14ac:dyDescent="0.2">
      <c r="A53" s="136">
        <v>21</v>
      </c>
      <c r="B53" s="143" t="s">
        <v>9</v>
      </c>
      <c r="C53" s="143" t="s">
        <v>214</v>
      </c>
      <c r="D53" s="156">
        <v>0</v>
      </c>
      <c r="E53" s="156">
        <v>0</v>
      </c>
      <c r="F53" s="156">
        <v>0</v>
      </c>
      <c r="G53" s="156">
        <v>0</v>
      </c>
      <c r="H53" s="156">
        <v>0</v>
      </c>
      <c r="I53" s="156">
        <v>0</v>
      </c>
      <c r="J53" s="156">
        <v>0</v>
      </c>
      <c r="K53" s="156">
        <f t="shared" si="2"/>
        <v>0</v>
      </c>
      <c r="L53" s="156">
        <v>0</v>
      </c>
      <c r="M53" s="157">
        <f t="shared" si="3"/>
        <v>0</v>
      </c>
    </row>
    <row r="54" spans="1:13" s="134" customFormat="1" ht="12" x14ac:dyDescent="0.2">
      <c r="A54" s="135">
        <v>22</v>
      </c>
      <c r="B54" s="142" t="s">
        <v>71</v>
      </c>
      <c r="C54" s="142" t="s">
        <v>215</v>
      </c>
      <c r="D54" s="147">
        <v>6500</v>
      </c>
      <c r="E54" s="147">
        <v>0</v>
      </c>
      <c r="F54" s="147">
        <v>0</v>
      </c>
      <c r="G54" s="147">
        <v>0</v>
      </c>
      <c r="H54" s="147">
        <v>0</v>
      </c>
      <c r="I54" s="147">
        <v>0</v>
      </c>
      <c r="J54" s="147">
        <v>0</v>
      </c>
      <c r="K54" s="147">
        <f t="shared" si="2"/>
        <v>6500</v>
      </c>
      <c r="L54" s="147">
        <v>250</v>
      </c>
      <c r="M54" s="155">
        <f t="shared" si="3"/>
        <v>6750</v>
      </c>
    </row>
    <row r="55" spans="1:13" s="134" customFormat="1" ht="12" x14ac:dyDescent="0.2">
      <c r="A55" s="135">
        <v>23</v>
      </c>
      <c r="B55" s="142" t="s">
        <v>159</v>
      </c>
      <c r="C55" s="142" t="s">
        <v>216</v>
      </c>
      <c r="D55" s="147">
        <v>5500</v>
      </c>
      <c r="E55" s="147">
        <v>0</v>
      </c>
      <c r="F55" s="147">
        <v>0</v>
      </c>
      <c r="G55" s="147">
        <v>0</v>
      </c>
      <c r="H55" s="147">
        <v>0</v>
      </c>
      <c r="I55" s="147">
        <v>0</v>
      </c>
      <c r="J55" s="147">
        <v>0</v>
      </c>
      <c r="K55" s="147">
        <f t="shared" si="2"/>
        <v>5500</v>
      </c>
      <c r="L55" s="147">
        <v>250</v>
      </c>
      <c r="M55" s="155">
        <f t="shared" si="3"/>
        <v>5750</v>
      </c>
    </row>
    <row r="56" spans="1:13" s="162" customFormat="1" ht="12" x14ac:dyDescent="0.2">
      <c r="A56" s="136">
        <v>24</v>
      </c>
      <c r="B56" s="161" t="s">
        <v>9</v>
      </c>
      <c r="C56" s="161" t="s">
        <v>188</v>
      </c>
      <c r="D56" s="160">
        <v>0</v>
      </c>
      <c r="E56" s="160">
        <v>0</v>
      </c>
      <c r="F56" s="160">
        <v>0</v>
      </c>
      <c r="G56" s="160">
        <v>0</v>
      </c>
      <c r="H56" s="160">
        <v>0</v>
      </c>
      <c r="I56" s="160">
        <v>0</v>
      </c>
      <c r="J56" s="160">
        <v>0</v>
      </c>
      <c r="K56" s="160">
        <v>0</v>
      </c>
      <c r="L56" s="160">
        <v>0</v>
      </c>
      <c r="M56" s="163">
        <f t="shared" si="3"/>
        <v>0</v>
      </c>
    </row>
    <row r="57" spans="1:13" s="134" customFormat="1" ht="12" x14ac:dyDescent="0.2">
      <c r="A57" s="135">
        <v>25</v>
      </c>
      <c r="B57" s="142" t="s">
        <v>157</v>
      </c>
      <c r="C57" s="142" t="s">
        <v>217</v>
      </c>
      <c r="D57" s="147">
        <v>4500</v>
      </c>
      <c r="E57" s="147">
        <v>0</v>
      </c>
      <c r="F57" s="147">
        <v>0</v>
      </c>
      <c r="G57" s="147">
        <v>0</v>
      </c>
      <c r="H57" s="147">
        <v>0</v>
      </c>
      <c r="I57" s="147">
        <v>0</v>
      </c>
      <c r="J57" s="147">
        <v>0</v>
      </c>
      <c r="K57" s="147">
        <f t="shared" si="2"/>
        <v>4500</v>
      </c>
      <c r="L57" s="147">
        <v>250</v>
      </c>
      <c r="M57" s="155">
        <f t="shared" si="3"/>
        <v>4750</v>
      </c>
    </row>
    <row r="58" spans="1:13" s="134" customFormat="1" ht="12" x14ac:dyDescent="0.2">
      <c r="A58" s="135">
        <v>26</v>
      </c>
      <c r="B58" s="142" t="s">
        <v>90</v>
      </c>
      <c r="C58" s="142" t="s">
        <v>217</v>
      </c>
      <c r="D58" s="147">
        <v>4500</v>
      </c>
      <c r="E58" s="147">
        <v>0</v>
      </c>
      <c r="F58" s="147">
        <v>0</v>
      </c>
      <c r="G58" s="147">
        <v>0</v>
      </c>
      <c r="H58" s="147">
        <v>0</v>
      </c>
      <c r="I58" s="147">
        <v>0</v>
      </c>
      <c r="J58" s="147">
        <v>0</v>
      </c>
      <c r="K58" s="147">
        <f t="shared" si="2"/>
        <v>4500</v>
      </c>
      <c r="L58" s="147">
        <v>250</v>
      </c>
      <c r="M58" s="155">
        <f t="shared" si="3"/>
        <v>4750</v>
      </c>
    </row>
    <row r="59" spans="1:13" s="134" customFormat="1" ht="12" x14ac:dyDescent="0.2">
      <c r="A59" s="135">
        <v>27</v>
      </c>
      <c r="B59" s="142" t="s">
        <v>156</v>
      </c>
      <c r="C59" s="142" t="s">
        <v>217</v>
      </c>
      <c r="D59" s="147">
        <v>4500</v>
      </c>
      <c r="E59" s="147">
        <v>0</v>
      </c>
      <c r="F59" s="147">
        <v>0</v>
      </c>
      <c r="G59" s="147">
        <v>0</v>
      </c>
      <c r="H59" s="147">
        <v>0</v>
      </c>
      <c r="I59" s="147">
        <v>0</v>
      </c>
      <c r="J59" s="147">
        <v>0</v>
      </c>
      <c r="K59" s="147">
        <f t="shared" si="2"/>
        <v>4500</v>
      </c>
      <c r="L59" s="147">
        <v>250</v>
      </c>
      <c r="M59" s="155">
        <f t="shared" si="3"/>
        <v>4750</v>
      </c>
    </row>
    <row r="60" spans="1:13" s="134" customFormat="1" ht="12" x14ac:dyDescent="0.2">
      <c r="A60" s="135">
        <v>28</v>
      </c>
      <c r="B60" s="142" t="s">
        <v>91</v>
      </c>
      <c r="C60" s="142" t="s">
        <v>217</v>
      </c>
      <c r="D60" s="147">
        <v>4500</v>
      </c>
      <c r="E60" s="147">
        <v>0</v>
      </c>
      <c r="F60" s="147">
        <v>0</v>
      </c>
      <c r="G60" s="147">
        <v>0</v>
      </c>
      <c r="H60" s="147">
        <v>0</v>
      </c>
      <c r="I60" s="147">
        <v>0</v>
      </c>
      <c r="J60" s="147">
        <v>0</v>
      </c>
      <c r="K60" s="147">
        <f t="shared" si="2"/>
        <v>4500</v>
      </c>
      <c r="L60" s="147">
        <v>250</v>
      </c>
      <c r="M60" s="155">
        <f t="shared" si="3"/>
        <v>4750</v>
      </c>
    </row>
    <row r="61" spans="1:13" s="134" customFormat="1" ht="12" x14ac:dyDescent="0.2">
      <c r="A61" s="135">
        <v>29</v>
      </c>
      <c r="B61" s="142" t="s">
        <v>167</v>
      </c>
      <c r="C61" s="142" t="s">
        <v>217</v>
      </c>
      <c r="D61" s="147">
        <v>4500</v>
      </c>
      <c r="E61" s="147">
        <v>500</v>
      </c>
      <c r="F61" s="147">
        <v>50</v>
      </c>
      <c r="G61" s="147">
        <v>0</v>
      </c>
      <c r="H61" s="147">
        <v>0</v>
      </c>
      <c r="I61" s="147">
        <v>0</v>
      </c>
      <c r="J61" s="147">
        <v>0</v>
      </c>
      <c r="K61" s="147">
        <f t="shared" si="2"/>
        <v>5050</v>
      </c>
      <c r="L61" s="147">
        <v>250</v>
      </c>
      <c r="M61" s="155">
        <f t="shared" si="3"/>
        <v>5300</v>
      </c>
    </row>
    <row r="62" spans="1:13" s="134" customFormat="1" ht="12" x14ac:dyDescent="0.2">
      <c r="A62" s="135">
        <v>30</v>
      </c>
      <c r="B62" s="142" t="s">
        <v>126</v>
      </c>
      <c r="C62" s="142" t="s">
        <v>217</v>
      </c>
      <c r="D62" s="147">
        <v>4000</v>
      </c>
      <c r="E62" s="147">
        <v>500</v>
      </c>
      <c r="F62" s="147">
        <v>35</v>
      </c>
      <c r="G62" s="147">
        <v>0</v>
      </c>
      <c r="H62" s="147">
        <v>0</v>
      </c>
      <c r="I62" s="147">
        <v>0</v>
      </c>
      <c r="J62" s="147">
        <v>0</v>
      </c>
      <c r="K62" s="147">
        <f t="shared" si="2"/>
        <v>4535</v>
      </c>
      <c r="L62" s="147">
        <v>250</v>
      </c>
      <c r="M62" s="155">
        <f t="shared" si="3"/>
        <v>4785</v>
      </c>
    </row>
    <row r="63" spans="1:13" s="134" customFormat="1" ht="12" x14ac:dyDescent="0.2">
      <c r="A63" s="135">
        <v>31</v>
      </c>
      <c r="B63" s="142" t="s">
        <v>370</v>
      </c>
      <c r="C63" s="142" t="s">
        <v>217</v>
      </c>
      <c r="D63" s="147">
        <f>4500/28*27</f>
        <v>4339.2857142857147</v>
      </c>
      <c r="E63" s="147">
        <v>0</v>
      </c>
      <c r="F63" s="147">
        <v>0</v>
      </c>
      <c r="G63" s="147">
        <v>0</v>
      </c>
      <c r="H63" s="147">
        <v>0</v>
      </c>
      <c r="I63" s="147">
        <v>0</v>
      </c>
      <c r="J63" s="147">
        <v>0</v>
      </c>
      <c r="K63" s="147">
        <f t="shared" si="2"/>
        <v>4339.2857142857147</v>
      </c>
      <c r="L63" s="147">
        <f>250/28*27</f>
        <v>241.07142857142858</v>
      </c>
      <c r="M63" s="155">
        <f t="shared" si="3"/>
        <v>4580.3571428571431</v>
      </c>
    </row>
    <row r="64" spans="1:13" s="134" customFormat="1" ht="12" x14ac:dyDescent="0.2">
      <c r="A64" s="135">
        <v>32</v>
      </c>
      <c r="B64" s="142" t="s">
        <v>45</v>
      </c>
      <c r="C64" s="142" t="s">
        <v>218</v>
      </c>
      <c r="D64" s="147">
        <v>4000</v>
      </c>
      <c r="E64" s="147">
        <v>250</v>
      </c>
      <c r="F64" s="147">
        <v>50</v>
      </c>
      <c r="G64" s="147">
        <v>0</v>
      </c>
      <c r="H64" s="147">
        <v>0</v>
      </c>
      <c r="I64" s="147">
        <v>0</v>
      </c>
      <c r="J64" s="147">
        <v>0</v>
      </c>
      <c r="K64" s="147">
        <f t="shared" si="2"/>
        <v>4300</v>
      </c>
      <c r="L64" s="147">
        <v>250</v>
      </c>
      <c r="M64" s="155">
        <f t="shared" si="3"/>
        <v>4550</v>
      </c>
    </row>
    <row r="65" spans="1:13" s="134" customFormat="1" ht="12" x14ac:dyDescent="0.2">
      <c r="A65" s="135">
        <v>33</v>
      </c>
      <c r="B65" s="142" t="s">
        <v>77</v>
      </c>
      <c r="C65" s="142" t="s">
        <v>219</v>
      </c>
      <c r="D65" s="147">
        <v>4000</v>
      </c>
      <c r="E65" s="147">
        <v>2.2799999999999998</v>
      </c>
      <c r="F65" s="147">
        <v>0</v>
      </c>
      <c r="G65" s="147">
        <v>0</v>
      </c>
      <c r="H65" s="147">
        <v>0</v>
      </c>
      <c r="I65" s="147">
        <v>0</v>
      </c>
      <c r="J65" s="147">
        <v>0</v>
      </c>
      <c r="K65" s="147">
        <f t="shared" si="2"/>
        <v>4002.28</v>
      </c>
      <c r="L65" s="147">
        <v>250</v>
      </c>
      <c r="M65" s="155">
        <f t="shared" si="3"/>
        <v>4252.2800000000007</v>
      </c>
    </row>
    <row r="66" spans="1:13" s="134" customFormat="1" ht="12" x14ac:dyDescent="0.2">
      <c r="A66" s="135">
        <v>34</v>
      </c>
      <c r="B66" s="142" t="s">
        <v>158</v>
      </c>
      <c r="C66" s="142" t="s">
        <v>193</v>
      </c>
      <c r="D66" s="147">
        <v>4000</v>
      </c>
      <c r="E66" s="147">
        <v>2.2799999999999998</v>
      </c>
      <c r="F66" s="147">
        <v>35</v>
      </c>
      <c r="G66" s="147">
        <v>0</v>
      </c>
      <c r="H66" s="147">
        <v>0</v>
      </c>
      <c r="I66" s="147">
        <v>0</v>
      </c>
      <c r="J66" s="147">
        <v>0</v>
      </c>
      <c r="K66" s="147">
        <f t="shared" si="2"/>
        <v>4037.28</v>
      </c>
      <c r="L66" s="147">
        <v>250</v>
      </c>
      <c r="M66" s="155">
        <f t="shared" si="3"/>
        <v>4287.2800000000007</v>
      </c>
    </row>
    <row r="67" spans="1:13" s="134" customFormat="1" ht="12" x14ac:dyDescent="0.2">
      <c r="A67" s="135">
        <v>35</v>
      </c>
      <c r="B67" s="142" t="s">
        <v>128</v>
      </c>
      <c r="C67" s="142" t="s">
        <v>193</v>
      </c>
      <c r="D67" s="147">
        <v>4000</v>
      </c>
      <c r="E67" s="147">
        <v>2.2799999999999998</v>
      </c>
      <c r="F67" s="147">
        <v>0</v>
      </c>
      <c r="G67" s="147">
        <v>0</v>
      </c>
      <c r="H67" s="147">
        <v>0</v>
      </c>
      <c r="I67" s="147">
        <v>0</v>
      </c>
      <c r="J67" s="147">
        <v>0</v>
      </c>
      <c r="K67" s="147">
        <f t="shared" si="2"/>
        <v>4002.28</v>
      </c>
      <c r="L67" s="147">
        <v>250</v>
      </c>
      <c r="M67" s="155">
        <f t="shared" si="3"/>
        <v>4252.2800000000007</v>
      </c>
    </row>
    <row r="68" spans="1:13" s="134" customFormat="1" ht="12" x14ac:dyDescent="0.2">
      <c r="A68" s="135">
        <v>36</v>
      </c>
      <c r="B68" s="142" t="s">
        <v>94</v>
      </c>
      <c r="C68" s="142" t="s">
        <v>193</v>
      </c>
      <c r="D68" s="147">
        <v>4000</v>
      </c>
      <c r="E68" s="147">
        <v>2.2799999999999998</v>
      </c>
      <c r="F68" s="147">
        <v>0</v>
      </c>
      <c r="G68" s="147">
        <v>0</v>
      </c>
      <c r="H68" s="147">
        <v>0</v>
      </c>
      <c r="I68" s="147">
        <v>0</v>
      </c>
      <c r="J68" s="147">
        <v>0</v>
      </c>
      <c r="K68" s="147">
        <f t="shared" si="2"/>
        <v>4002.28</v>
      </c>
      <c r="L68" s="147">
        <v>250</v>
      </c>
      <c r="M68" s="155">
        <f t="shared" si="3"/>
        <v>4252.2800000000007</v>
      </c>
    </row>
    <row r="69" spans="1:13" s="134" customFormat="1" ht="12" x14ac:dyDescent="0.2">
      <c r="A69" s="135">
        <v>37</v>
      </c>
      <c r="B69" s="142" t="s">
        <v>95</v>
      </c>
      <c r="C69" s="142" t="s">
        <v>184</v>
      </c>
      <c r="D69" s="147">
        <v>4000</v>
      </c>
      <c r="E69" s="147">
        <v>2.2799999999999998</v>
      </c>
      <c r="F69" s="147">
        <v>0</v>
      </c>
      <c r="G69" s="147">
        <v>0</v>
      </c>
      <c r="H69" s="147">
        <v>0</v>
      </c>
      <c r="I69" s="147">
        <v>0</v>
      </c>
      <c r="J69" s="147">
        <v>0</v>
      </c>
      <c r="K69" s="147">
        <f t="shared" si="2"/>
        <v>4002.28</v>
      </c>
      <c r="L69" s="147">
        <v>250</v>
      </c>
      <c r="M69" s="155">
        <f t="shared" si="3"/>
        <v>4252.2800000000007</v>
      </c>
    </row>
    <row r="70" spans="1:13" s="134" customFormat="1" ht="12" x14ac:dyDescent="0.2">
      <c r="A70" s="135">
        <v>38</v>
      </c>
      <c r="B70" s="142" t="s">
        <v>46</v>
      </c>
      <c r="C70" s="142" t="s">
        <v>184</v>
      </c>
      <c r="D70" s="147">
        <v>4000</v>
      </c>
      <c r="E70" s="147">
        <v>2.2799999999999998</v>
      </c>
      <c r="F70" s="147">
        <v>35</v>
      </c>
      <c r="G70" s="147">
        <v>0</v>
      </c>
      <c r="H70" s="147">
        <v>0</v>
      </c>
      <c r="I70" s="147">
        <v>0</v>
      </c>
      <c r="J70" s="147">
        <v>0</v>
      </c>
      <c r="K70" s="147">
        <f t="shared" si="2"/>
        <v>4037.28</v>
      </c>
      <c r="L70" s="147">
        <v>250</v>
      </c>
      <c r="M70" s="155">
        <f t="shared" si="3"/>
        <v>4287.2800000000007</v>
      </c>
    </row>
    <row r="71" spans="1:13" s="134" customFormat="1" ht="12" x14ac:dyDescent="0.2">
      <c r="A71" s="135">
        <v>39</v>
      </c>
      <c r="B71" s="142" t="s">
        <v>136</v>
      </c>
      <c r="C71" s="142" t="s">
        <v>184</v>
      </c>
      <c r="D71" s="147">
        <v>4000</v>
      </c>
      <c r="E71" s="147">
        <v>2.2799999999999998</v>
      </c>
      <c r="F71" s="147">
        <v>0</v>
      </c>
      <c r="G71" s="147">
        <v>0</v>
      </c>
      <c r="H71" s="147">
        <v>0</v>
      </c>
      <c r="I71" s="147">
        <v>0</v>
      </c>
      <c r="J71" s="147">
        <v>0</v>
      </c>
      <c r="K71" s="147">
        <f t="shared" si="2"/>
        <v>4002.28</v>
      </c>
      <c r="L71" s="147">
        <v>250</v>
      </c>
      <c r="M71" s="155">
        <f t="shared" si="3"/>
        <v>4252.2800000000007</v>
      </c>
    </row>
    <row r="72" spans="1:13" s="134" customFormat="1" ht="12" x14ac:dyDescent="0.2">
      <c r="A72" s="135">
        <v>40</v>
      </c>
      <c r="B72" s="142" t="s">
        <v>121</v>
      </c>
      <c r="C72" s="142" t="s">
        <v>220</v>
      </c>
      <c r="D72" s="147">
        <v>10000</v>
      </c>
      <c r="E72" s="147">
        <v>0</v>
      </c>
      <c r="F72" s="147">
        <v>0</v>
      </c>
      <c r="G72" s="147">
        <v>375</v>
      </c>
      <c r="H72" s="147">
        <v>0</v>
      </c>
      <c r="I72" s="147">
        <v>0</v>
      </c>
      <c r="J72" s="147">
        <v>0</v>
      </c>
      <c r="K72" s="147">
        <f t="shared" si="2"/>
        <v>10375</v>
      </c>
      <c r="L72" s="147">
        <v>250</v>
      </c>
      <c r="M72" s="155">
        <f t="shared" si="3"/>
        <v>10625</v>
      </c>
    </row>
    <row r="73" spans="1:13" s="134" customFormat="1" ht="12" x14ac:dyDescent="0.2">
      <c r="A73" s="135">
        <v>41</v>
      </c>
      <c r="B73" s="142" t="s">
        <v>100</v>
      </c>
      <c r="C73" s="142" t="s">
        <v>221</v>
      </c>
      <c r="D73" s="147">
        <v>6500</v>
      </c>
      <c r="E73" s="147">
        <v>500</v>
      </c>
      <c r="F73" s="147">
        <v>0</v>
      </c>
      <c r="G73" s="147">
        <v>0</v>
      </c>
      <c r="H73" s="147">
        <v>0</v>
      </c>
      <c r="I73" s="147">
        <v>0</v>
      </c>
      <c r="J73" s="147">
        <v>0</v>
      </c>
      <c r="K73" s="147">
        <f t="shared" si="2"/>
        <v>7000</v>
      </c>
      <c r="L73" s="147">
        <v>250</v>
      </c>
      <c r="M73" s="155">
        <f t="shared" si="3"/>
        <v>7250</v>
      </c>
    </row>
    <row r="74" spans="1:13" s="134" customFormat="1" ht="12" x14ac:dyDescent="0.2">
      <c r="A74" s="135">
        <v>42</v>
      </c>
      <c r="B74" s="142" t="s">
        <v>120</v>
      </c>
      <c r="C74" s="142" t="s">
        <v>221</v>
      </c>
      <c r="D74" s="147">
        <v>6500</v>
      </c>
      <c r="E74" s="147">
        <v>0</v>
      </c>
      <c r="F74" s="147">
        <v>0</v>
      </c>
      <c r="G74" s="147">
        <v>0</v>
      </c>
      <c r="H74" s="147">
        <v>0</v>
      </c>
      <c r="I74" s="147">
        <v>0</v>
      </c>
      <c r="J74" s="147">
        <v>0</v>
      </c>
      <c r="K74" s="147">
        <f t="shared" si="2"/>
        <v>6500</v>
      </c>
      <c r="L74" s="147">
        <v>250</v>
      </c>
      <c r="M74" s="155">
        <f t="shared" si="3"/>
        <v>6750</v>
      </c>
    </row>
    <row r="75" spans="1:13" s="134" customFormat="1" ht="12" x14ac:dyDescent="0.2">
      <c r="A75" s="135">
        <v>43</v>
      </c>
      <c r="B75" s="142" t="s">
        <v>124</v>
      </c>
      <c r="C75" s="142" t="s">
        <v>221</v>
      </c>
      <c r="D75" s="147">
        <v>6500</v>
      </c>
      <c r="E75" s="147">
        <v>0</v>
      </c>
      <c r="F75" s="147">
        <v>0</v>
      </c>
      <c r="G75" s="147">
        <v>0</v>
      </c>
      <c r="H75" s="147">
        <v>0</v>
      </c>
      <c r="I75" s="147">
        <v>0</v>
      </c>
      <c r="J75" s="147">
        <v>0</v>
      </c>
      <c r="K75" s="147">
        <f t="shared" si="2"/>
        <v>6500</v>
      </c>
      <c r="L75" s="147">
        <v>250</v>
      </c>
      <c r="M75" s="155">
        <f t="shared" si="3"/>
        <v>6750</v>
      </c>
    </row>
    <row r="76" spans="1:13" s="134" customFormat="1" ht="12" x14ac:dyDescent="0.2">
      <c r="A76" s="135">
        <v>44</v>
      </c>
      <c r="B76" s="142" t="s">
        <v>34</v>
      </c>
      <c r="C76" s="142" t="s">
        <v>222</v>
      </c>
      <c r="D76" s="147">
        <v>12000</v>
      </c>
      <c r="E76" s="147">
        <v>0</v>
      </c>
      <c r="F76" s="147">
        <v>0</v>
      </c>
      <c r="G76" s="147">
        <v>375</v>
      </c>
      <c r="H76" s="147">
        <v>0</v>
      </c>
      <c r="I76" s="147">
        <v>0</v>
      </c>
      <c r="J76" s="147">
        <v>0</v>
      </c>
      <c r="K76" s="147">
        <f t="shared" si="2"/>
        <v>12375</v>
      </c>
      <c r="L76" s="147">
        <v>250</v>
      </c>
      <c r="M76" s="155">
        <f t="shared" si="3"/>
        <v>12625</v>
      </c>
    </row>
    <row r="77" spans="1:13" s="134" customFormat="1" ht="12" x14ac:dyDescent="0.2">
      <c r="A77" s="135">
        <v>45</v>
      </c>
      <c r="B77" s="142" t="s">
        <v>93</v>
      </c>
      <c r="C77" s="142" t="s">
        <v>223</v>
      </c>
      <c r="D77" s="147">
        <v>6500</v>
      </c>
      <c r="E77" s="147">
        <v>0</v>
      </c>
      <c r="F77" s="147">
        <v>0</v>
      </c>
      <c r="G77" s="147">
        <v>0</v>
      </c>
      <c r="H77" s="147">
        <v>0</v>
      </c>
      <c r="I77" s="147">
        <v>0</v>
      </c>
      <c r="J77" s="147">
        <v>0</v>
      </c>
      <c r="K77" s="147">
        <f t="shared" si="2"/>
        <v>6500</v>
      </c>
      <c r="L77" s="147">
        <v>250</v>
      </c>
      <c r="M77" s="155">
        <f t="shared" si="3"/>
        <v>6750</v>
      </c>
    </row>
    <row r="78" spans="1:13" s="134" customFormat="1" ht="12" x14ac:dyDescent="0.2">
      <c r="A78" s="135">
        <v>46</v>
      </c>
      <c r="B78" s="142" t="s">
        <v>153</v>
      </c>
      <c r="C78" s="142" t="s">
        <v>224</v>
      </c>
      <c r="D78" s="147">
        <v>6500</v>
      </c>
      <c r="E78" s="147">
        <v>0</v>
      </c>
      <c r="F78" s="147">
        <v>50</v>
      </c>
      <c r="G78" s="147">
        <v>0</v>
      </c>
      <c r="H78" s="147">
        <v>0</v>
      </c>
      <c r="I78" s="147">
        <v>0</v>
      </c>
      <c r="J78" s="147">
        <v>0</v>
      </c>
      <c r="K78" s="147">
        <f t="shared" si="2"/>
        <v>6550</v>
      </c>
      <c r="L78" s="147">
        <v>250</v>
      </c>
      <c r="M78" s="155">
        <f t="shared" si="3"/>
        <v>6800</v>
      </c>
    </row>
    <row r="79" spans="1:13" s="134" customFormat="1" ht="12" x14ac:dyDescent="0.2">
      <c r="A79" s="135">
        <v>47</v>
      </c>
      <c r="B79" s="142" t="s">
        <v>132</v>
      </c>
      <c r="C79" s="142" t="s">
        <v>225</v>
      </c>
      <c r="D79" s="147">
        <v>6500</v>
      </c>
      <c r="E79" s="147">
        <v>0</v>
      </c>
      <c r="F79" s="147">
        <v>0</v>
      </c>
      <c r="G79" s="147">
        <v>0</v>
      </c>
      <c r="H79" s="147">
        <v>0</v>
      </c>
      <c r="I79" s="147">
        <v>0</v>
      </c>
      <c r="J79" s="147">
        <v>0</v>
      </c>
      <c r="K79" s="147">
        <f t="shared" si="2"/>
        <v>6500</v>
      </c>
      <c r="L79" s="147">
        <v>250</v>
      </c>
      <c r="M79" s="155">
        <f t="shared" si="3"/>
        <v>6750</v>
      </c>
    </row>
    <row r="80" spans="1:13" s="134" customFormat="1" ht="12" x14ac:dyDescent="0.2">
      <c r="A80" s="135">
        <v>48</v>
      </c>
      <c r="B80" s="142" t="s">
        <v>160</v>
      </c>
      <c r="C80" s="142" t="s">
        <v>226</v>
      </c>
      <c r="D80" s="147">
        <v>7000</v>
      </c>
      <c r="E80" s="147">
        <v>0</v>
      </c>
      <c r="F80" s="147">
        <v>0</v>
      </c>
      <c r="G80" s="147">
        <v>0</v>
      </c>
      <c r="H80" s="147">
        <v>0</v>
      </c>
      <c r="I80" s="147">
        <v>0</v>
      </c>
      <c r="J80" s="147">
        <v>0</v>
      </c>
      <c r="K80" s="147">
        <f t="shared" si="2"/>
        <v>7000</v>
      </c>
      <c r="L80" s="147">
        <v>250</v>
      </c>
      <c r="M80" s="155">
        <f t="shared" si="3"/>
        <v>7250</v>
      </c>
    </row>
    <row r="81" spans="1:13" s="134" customFormat="1" ht="12" x14ac:dyDescent="0.2">
      <c r="A81" s="135">
        <v>49</v>
      </c>
      <c r="B81" s="142" t="s">
        <v>123</v>
      </c>
      <c r="C81" s="142" t="s">
        <v>226</v>
      </c>
      <c r="D81" s="147">
        <v>7000</v>
      </c>
      <c r="E81" s="147">
        <v>0</v>
      </c>
      <c r="F81" s="147">
        <v>0</v>
      </c>
      <c r="G81" s="147">
        <v>0</v>
      </c>
      <c r="H81" s="147">
        <v>0</v>
      </c>
      <c r="I81" s="147">
        <v>0</v>
      </c>
      <c r="J81" s="147">
        <v>0</v>
      </c>
      <c r="K81" s="147">
        <f t="shared" si="2"/>
        <v>7000</v>
      </c>
      <c r="L81" s="147">
        <v>250</v>
      </c>
      <c r="M81" s="155">
        <f t="shared" si="3"/>
        <v>7250</v>
      </c>
    </row>
    <row r="82" spans="1:13" s="134" customFormat="1" ht="12" x14ac:dyDescent="0.2">
      <c r="A82" s="135">
        <v>50</v>
      </c>
      <c r="B82" s="142" t="s">
        <v>174</v>
      </c>
      <c r="C82" s="142" t="s">
        <v>227</v>
      </c>
      <c r="D82" s="147">
        <v>7000</v>
      </c>
      <c r="E82" s="147">
        <v>0</v>
      </c>
      <c r="F82" s="147">
        <v>35</v>
      </c>
      <c r="G82" s="147">
        <v>0</v>
      </c>
      <c r="H82" s="147">
        <v>0</v>
      </c>
      <c r="I82" s="147">
        <v>0</v>
      </c>
      <c r="J82" s="147">
        <v>0</v>
      </c>
      <c r="K82" s="147">
        <f t="shared" si="2"/>
        <v>7035</v>
      </c>
      <c r="L82" s="147">
        <v>250</v>
      </c>
      <c r="M82" s="155">
        <f t="shared" si="3"/>
        <v>7285</v>
      </c>
    </row>
    <row r="83" spans="1:13" s="134" customFormat="1" ht="12" x14ac:dyDescent="0.2">
      <c r="A83" s="135">
        <v>51</v>
      </c>
      <c r="B83" s="142" t="s">
        <v>47</v>
      </c>
      <c r="C83" s="142" t="s">
        <v>228</v>
      </c>
      <c r="D83" s="147">
        <v>7000</v>
      </c>
      <c r="E83" s="147">
        <v>500</v>
      </c>
      <c r="F83" s="147">
        <v>35</v>
      </c>
      <c r="G83" s="147">
        <v>0</v>
      </c>
      <c r="H83" s="147">
        <v>0</v>
      </c>
      <c r="I83" s="147">
        <v>0</v>
      </c>
      <c r="J83" s="147">
        <v>0</v>
      </c>
      <c r="K83" s="147">
        <f t="shared" si="2"/>
        <v>7535</v>
      </c>
      <c r="L83" s="147">
        <v>250</v>
      </c>
      <c r="M83" s="155">
        <f t="shared" si="3"/>
        <v>7785</v>
      </c>
    </row>
    <row r="84" spans="1:13" s="134" customFormat="1" ht="12" x14ac:dyDescent="0.2">
      <c r="A84" s="135">
        <v>52</v>
      </c>
      <c r="B84" s="142" t="s">
        <v>48</v>
      </c>
      <c r="C84" s="142" t="s">
        <v>229</v>
      </c>
      <c r="D84" s="147">
        <v>6500</v>
      </c>
      <c r="E84" s="147">
        <v>0</v>
      </c>
      <c r="F84" s="147">
        <v>35</v>
      </c>
      <c r="G84" s="147">
        <v>0</v>
      </c>
      <c r="H84" s="147">
        <v>0</v>
      </c>
      <c r="I84" s="147">
        <v>0</v>
      </c>
      <c r="J84" s="147">
        <v>0</v>
      </c>
      <c r="K84" s="147">
        <f t="shared" si="2"/>
        <v>6535</v>
      </c>
      <c r="L84" s="147">
        <v>250</v>
      </c>
      <c r="M84" s="155">
        <f t="shared" si="3"/>
        <v>6785</v>
      </c>
    </row>
    <row r="85" spans="1:13" s="134" customFormat="1" ht="12" x14ac:dyDescent="0.2">
      <c r="A85" s="135">
        <v>53</v>
      </c>
      <c r="B85" s="142" t="s">
        <v>49</v>
      </c>
      <c r="C85" s="142" t="s">
        <v>229</v>
      </c>
      <c r="D85" s="147">
        <v>6500</v>
      </c>
      <c r="E85" s="147">
        <v>0</v>
      </c>
      <c r="F85" s="147">
        <v>35</v>
      </c>
      <c r="G85" s="147">
        <v>0</v>
      </c>
      <c r="H85" s="147">
        <v>0</v>
      </c>
      <c r="I85" s="147">
        <v>0</v>
      </c>
      <c r="J85" s="147">
        <v>0</v>
      </c>
      <c r="K85" s="147">
        <f t="shared" si="2"/>
        <v>6535</v>
      </c>
      <c r="L85" s="147">
        <v>250</v>
      </c>
      <c r="M85" s="155">
        <f t="shared" si="3"/>
        <v>6785</v>
      </c>
    </row>
    <row r="86" spans="1:13" s="134" customFormat="1" ht="12" x14ac:dyDescent="0.2">
      <c r="A86" s="135">
        <v>54</v>
      </c>
      <c r="B86" s="142" t="s">
        <v>76</v>
      </c>
      <c r="C86" s="142" t="s">
        <v>230</v>
      </c>
      <c r="D86" s="147">
        <v>6500</v>
      </c>
      <c r="E86" s="147">
        <v>0</v>
      </c>
      <c r="F86" s="147">
        <v>0</v>
      </c>
      <c r="G86" s="147">
        <v>0</v>
      </c>
      <c r="H86" s="147">
        <v>0</v>
      </c>
      <c r="I86" s="147">
        <v>0</v>
      </c>
      <c r="J86" s="147">
        <v>0</v>
      </c>
      <c r="K86" s="147">
        <f t="shared" si="2"/>
        <v>6500</v>
      </c>
      <c r="L86" s="147">
        <v>250</v>
      </c>
      <c r="M86" s="155">
        <f t="shared" si="3"/>
        <v>6750</v>
      </c>
    </row>
    <row r="87" spans="1:13" s="134" customFormat="1" ht="12" x14ac:dyDescent="0.2">
      <c r="A87" s="136">
        <v>55</v>
      </c>
      <c r="B87" s="143" t="s">
        <v>9</v>
      </c>
      <c r="C87" s="143" t="s">
        <v>231</v>
      </c>
      <c r="D87" s="156">
        <v>0</v>
      </c>
      <c r="E87" s="156">
        <v>0</v>
      </c>
      <c r="F87" s="156">
        <v>0</v>
      </c>
      <c r="G87" s="156">
        <v>0</v>
      </c>
      <c r="H87" s="156">
        <v>0</v>
      </c>
      <c r="I87" s="156">
        <v>0</v>
      </c>
      <c r="J87" s="156">
        <v>0</v>
      </c>
      <c r="K87" s="156">
        <f t="shared" si="2"/>
        <v>0</v>
      </c>
      <c r="L87" s="156">
        <v>0</v>
      </c>
      <c r="M87" s="157">
        <f t="shared" si="3"/>
        <v>0</v>
      </c>
    </row>
    <row r="88" spans="1:13" s="134" customFormat="1" ht="12" x14ac:dyDescent="0.2">
      <c r="A88" s="135">
        <v>56</v>
      </c>
      <c r="B88" s="142" t="s">
        <v>125</v>
      </c>
      <c r="C88" s="142" t="s">
        <v>232</v>
      </c>
      <c r="D88" s="147">
        <v>14000</v>
      </c>
      <c r="E88" s="147">
        <v>0</v>
      </c>
      <c r="F88" s="147">
        <v>0</v>
      </c>
      <c r="G88" s="147">
        <v>375</v>
      </c>
      <c r="H88" s="147">
        <v>0</v>
      </c>
      <c r="I88" s="147">
        <v>0</v>
      </c>
      <c r="J88" s="147">
        <v>0</v>
      </c>
      <c r="K88" s="147">
        <f t="shared" si="2"/>
        <v>14375</v>
      </c>
      <c r="L88" s="147">
        <v>250</v>
      </c>
      <c r="M88" s="155">
        <f t="shared" si="3"/>
        <v>14625</v>
      </c>
    </row>
    <row r="89" spans="1:13" s="134" customFormat="1" ht="12" x14ac:dyDescent="0.2">
      <c r="A89" s="135">
        <v>57</v>
      </c>
      <c r="B89" s="142" t="s">
        <v>116</v>
      </c>
      <c r="C89" s="142" t="s">
        <v>233</v>
      </c>
      <c r="D89" s="147">
        <v>12500</v>
      </c>
      <c r="E89" s="147">
        <v>0</v>
      </c>
      <c r="F89" s="147">
        <v>0</v>
      </c>
      <c r="G89" s="147">
        <v>375</v>
      </c>
      <c r="H89" s="147">
        <v>0</v>
      </c>
      <c r="I89" s="147">
        <v>0</v>
      </c>
      <c r="J89" s="147">
        <v>0</v>
      </c>
      <c r="K89" s="147">
        <f t="shared" si="2"/>
        <v>12875</v>
      </c>
      <c r="L89" s="147">
        <v>250</v>
      </c>
      <c r="M89" s="155">
        <f t="shared" si="3"/>
        <v>13125</v>
      </c>
    </row>
    <row r="90" spans="1:13" s="134" customFormat="1" ht="12" x14ac:dyDescent="0.2">
      <c r="A90" s="135">
        <v>58</v>
      </c>
      <c r="B90" s="142" t="s">
        <v>98</v>
      </c>
      <c r="C90" s="142" t="s">
        <v>234</v>
      </c>
      <c r="D90" s="147">
        <f>5500/28*13</f>
        <v>2553.5714285714284</v>
      </c>
      <c r="E90" s="147">
        <v>0</v>
      </c>
      <c r="F90" s="147">
        <v>0</v>
      </c>
      <c r="G90" s="147">
        <v>0</v>
      </c>
      <c r="H90" s="147">
        <v>0</v>
      </c>
      <c r="I90" s="147">
        <v>0</v>
      </c>
      <c r="J90" s="147">
        <v>0</v>
      </c>
      <c r="K90" s="147">
        <f t="shared" si="2"/>
        <v>2553.5714285714284</v>
      </c>
      <c r="L90" s="147">
        <f>250/28*13</f>
        <v>116.07142857142857</v>
      </c>
      <c r="M90" s="155">
        <f t="shared" si="3"/>
        <v>2669.6428571428569</v>
      </c>
    </row>
    <row r="91" spans="1:13" s="162" customFormat="1" ht="12" x14ac:dyDescent="0.2">
      <c r="A91" s="136">
        <v>59</v>
      </c>
      <c r="B91" s="161" t="s">
        <v>9</v>
      </c>
      <c r="C91" s="161" t="s">
        <v>235</v>
      </c>
      <c r="D91" s="160">
        <v>0</v>
      </c>
      <c r="E91" s="160">
        <v>0</v>
      </c>
      <c r="F91" s="160">
        <v>0</v>
      </c>
      <c r="G91" s="160">
        <v>0</v>
      </c>
      <c r="H91" s="160">
        <v>0</v>
      </c>
      <c r="I91" s="160">
        <v>0</v>
      </c>
      <c r="J91" s="160">
        <v>0</v>
      </c>
      <c r="K91" s="160">
        <f t="shared" si="2"/>
        <v>0</v>
      </c>
      <c r="L91" s="160">
        <v>0</v>
      </c>
      <c r="M91" s="163">
        <f t="shared" si="3"/>
        <v>0</v>
      </c>
    </row>
    <row r="92" spans="1:13" s="134" customFormat="1" ht="12" x14ac:dyDescent="0.2">
      <c r="A92" s="135">
        <v>60</v>
      </c>
      <c r="B92" s="142" t="s">
        <v>168</v>
      </c>
      <c r="C92" s="142" t="s">
        <v>236</v>
      </c>
      <c r="D92" s="147">
        <v>6000</v>
      </c>
      <c r="E92" s="147">
        <v>0</v>
      </c>
      <c r="F92" s="147">
        <v>0</v>
      </c>
      <c r="G92" s="147">
        <v>0</v>
      </c>
      <c r="H92" s="147">
        <v>0</v>
      </c>
      <c r="I92" s="147">
        <v>0</v>
      </c>
      <c r="J92" s="147">
        <v>0</v>
      </c>
      <c r="K92" s="147">
        <f t="shared" si="2"/>
        <v>6000</v>
      </c>
      <c r="L92" s="147">
        <v>250</v>
      </c>
      <c r="M92" s="155">
        <f t="shared" si="3"/>
        <v>6250</v>
      </c>
    </row>
    <row r="93" spans="1:13" s="134" customFormat="1" ht="12" x14ac:dyDescent="0.2">
      <c r="A93" s="135">
        <v>61</v>
      </c>
      <c r="B93" s="142" t="s">
        <v>133</v>
      </c>
      <c r="C93" s="142" t="s">
        <v>237</v>
      </c>
      <c r="D93" s="147">
        <f>(5000/28*18)+595.24</f>
        <v>3809.5257142857145</v>
      </c>
      <c r="E93" s="147">
        <v>0</v>
      </c>
      <c r="F93" s="147">
        <v>0</v>
      </c>
      <c r="G93" s="147">
        <v>0</v>
      </c>
      <c r="H93" s="147">
        <v>0</v>
      </c>
      <c r="I93" s="147">
        <v>0</v>
      </c>
      <c r="J93" s="147">
        <v>0</v>
      </c>
      <c r="K93" s="147">
        <f t="shared" si="2"/>
        <v>3809.5257142857145</v>
      </c>
      <c r="L93" s="147">
        <f>250</f>
        <v>250</v>
      </c>
      <c r="M93" s="155">
        <f t="shared" si="3"/>
        <v>4059.5257142857145</v>
      </c>
    </row>
    <row r="94" spans="1:13" s="134" customFormat="1" ht="24" x14ac:dyDescent="0.2">
      <c r="A94" s="136">
        <v>62</v>
      </c>
      <c r="B94" s="143" t="s">
        <v>9</v>
      </c>
      <c r="C94" s="143" t="s">
        <v>238</v>
      </c>
      <c r="D94" s="156">
        <v>0</v>
      </c>
      <c r="E94" s="156">
        <v>0</v>
      </c>
      <c r="F94" s="156">
        <v>0</v>
      </c>
      <c r="G94" s="156">
        <v>0</v>
      </c>
      <c r="H94" s="156">
        <v>0</v>
      </c>
      <c r="I94" s="156">
        <v>0</v>
      </c>
      <c r="J94" s="156">
        <v>0</v>
      </c>
      <c r="K94" s="156">
        <f t="shared" si="2"/>
        <v>0</v>
      </c>
      <c r="L94" s="156">
        <v>0</v>
      </c>
      <c r="M94" s="157">
        <f t="shared" si="3"/>
        <v>0</v>
      </c>
    </row>
    <row r="95" spans="1:13" s="134" customFormat="1" ht="24" x14ac:dyDescent="0.2">
      <c r="A95" s="135">
        <v>63</v>
      </c>
      <c r="B95" s="142" t="s">
        <v>80</v>
      </c>
      <c r="C95" s="142" t="s">
        <v>239</v>
      </c>
      <c r="D95" s="147">
        <v>7000</v>
      </c>
      <c r="E95" s="147">
        <v>0</v>
      </c>
      <c r="F95" s="147">
        <v>0</v>
      </c>
      <c r="G95" s="147">
        <v>0</v>
      </c>
      <c r="H95" s="147">
        <v>0</v>
      </c>
      <c r="I95" s="147">
        <v>0</v>
      </c>
      <c r="J95" s="147">
        <v>0</v>
      </c>
      <c r="K95" s="147">
        <f t="shared" si="2"/>
        <v>7000</v>
      </c>
      <c r="L95" s="147">
        <v>250</v>
      </c>
      <c r="M95" s="155">
        <f t="shared" si="3"/>
        <v>7250</v>
      </c>
    </row>
    <row r="96" spans="1:13" s="134" customFormat="1" ht="24" x14ac:dyDescent="0.2">
      <c r="A96" s="135">
        <v>64</v>
      </c>
      <c r="B96" s="142" t="s">
        <v>165</v>
      </c>
      <c r="C96" s="142" t="s">
        <v>239</v>
      </c>
      <c r="D96" s="147">
        <v>6500</v>
      </c>
      <c r="E96" s="147">
        <v>0</v>
      </c>
      <c r="F96" s="147">
        <v>0</v>
      </c>
      <c r="G96" s="147">
        <v>0</v>
      </c>
      <c r="H96" s="147">
        <v>0</v>
      </c>
      <c r="I96" s="147">
        <v>0</v>
      </c>
      <c r="J96" s="147">
        <v>0</v>
      </c>
      <c r="K96" s="147">
        <f t="shared" si="2"/>
        <v>6500</v>
      </c>
      <c r="L96" s="147">
        <v>250</v>
      </c>
      <c r="M96" s="155">
        <f t="shared" si="3"/>
        <v>6750</v>
      </c>
    </row>
    <row r="97" spans="1:13" s="134" customFormat="1" ht="24" x14ac:dyDescent="0.2">
      <c r="A97" s="135">
        <v>65</v>
      </c>
      <c r="B97" s="142" t="s">
        <v>173</v>
      </c>
      <c r="C97" s="142" t="s">
        <v>240</v>
      </c>
      <c r="D97" s="147">
        <v>6500</v>
      </c>
      <c r="E97" s="147">
        <v>0</v>
      </c>
      <c r="F97" s="147">
        <v>0</v>
      </c>
      <c r="G97" s="147">
        <v>0</v>
      </c>
      <c r="H97" s="147">
        <v>0</v>
      </c>
      <c r="I97" s="147">
        <v>0</v>
      </c>
      <c r="J97" s="147">
        <v>0</v>
      </c>
      <c r="K97" s="147">
        <f t="shared" si="2"/>
        <v>6500</v>
      </c>
      <c r="L97" s="147">
        <v>250</v>
      </c>
      <c r="M97" s="155">
        <f t="shared" si="3"/>
        <v>6750</v>
      </c>
    </row>
    <row r="98" spans="1:13" s="134" customFormat="1" ht="24" x14ac:dyDescent="0.2">
      <c r="A98" s="135">
        <v>66</v>
      </c>
      <c r="B98" s="142" t="s">
        <v>98</v>
      </c>
      <c r="C98" s="142" t="s">
        <v>277</v>
      </c>
      <c r="D98" s="147">
        <f>5000/28*15</f>
        <v>2678.5714285714289</v>
      </c>
      <c r="E98" s="147">
        <v>0</v>
      </c>
      <c r="F98" s="147">
        <v>0</v>
      </c>
      <c r="G98" s="147">
        <v>0</v>
      </c>
      <c r="H98" s="147">
        <v>0</v>
      </c>
      <c r="I98" s="147">
        <v>0</v>
      </c>
      <c r="J98" s="147">
        <v>0</v>
      </c>
      <c r="K98" s="147">
        <f t="shared" si="2"/>
        <v>2678.5714285714289</v>
      </c>
      <c r="L98" s="147">
        <f>250/28*15</f>
        <v>133.92857142857144</v>
      </c>
      <c r="M98" s="155">
        <f t="shared" si="3"/>
        <v>2812.5000000000005</v>
      </c>
    </row>
    <row r="99" spans="1:13" s="134" customFormat="1" ht="24" x14ac:dyDescent="0.2">
      <c r="A99" s="136">
        <v>67</v>
      </c>
      <c r="B99" s="143" t="s">
        <v>9</v>
      </c>
      <c r="C99" s="143" t="s">
        <v>277</v>
      </c>
      <c r="D99" s="160">
        <v>0</v>
      </c>
      <c r="E99" s="160">
        <v>0</v>
      </c>
      <c r="F99" s="160">
        <v>0</v>
      </c>
      <c r="G99" s="160">
        <v>0</v>
      </c>
      <c r="H99" s="160">
        <v>0</v>
      </c>
      <c r="I99" s="160">
        <v>0</v>
      </c>
      <c r="J99" s="160">
        <v>0</v>
      </c>
      <c r="K99" s="160">
        <f t="shared" si="2"/>
        <v>0</v>
      </c>
      <c r="L99" s="160">
        <v>0</v>
      </c>
      <c r="M99" s="163">
        <f t="shared" ref="M99" si="6">K99+L99</f>
        <v>0</v>
      </c>
    </row>
    <row r="100" spans="1:13" s="134" customFormat="1" ht="12" x14ac:dyDescent="0.2">
      <c r="A100" s="136">
        <v>68</v>
      </c>
      <c r="B100" s="143" t="s">
        <v>9</v>
      </c>
      <c r="C100" s="143" t="s">
        <v>241</v>
      </c>
      <c r="D100" s="160">
        <v>0</v>
      </c>
      <c r="E100" s="160">
        <v>0</v>
      </c>
      <c r="F100" s="160">
        <v>0</v>
      </c>
      <c r="G100" s="160">
        <v>0</v>
      </c>
      <c r="H100" s="160">
        <v>0</v>
      </c>
      <c r="I100" s="160">
        <v>0</v>
      </c>
      <c r="J100" s="160">
        <v>0</v>
      </c>
      <c r="K100" s="160">
        <v>0</v>
      </c>
      <c r="L100" s="160">
        <v>0</v>
      </c>
      <c r="M100" s="163">
        <f t="shared" si="3"/>
        <v>0</v>
      </c>
    </row>
    <row r="101" spans="1:13" s="134" customFormat="1" ht="12" x14ac:dyDescent="0.2">
      <c r="A101" s="135">
        <v>69</v>
      </c>
      <c r="B101" s="142" t="s">
        <v>139</v>
      </c>
      <c r="C101" s="142" t="s">
        <v>242</v>
      </c>
      <c r="D101" s="147">
        <v>7000</v>
      </c>
      <c r="E101" s="147">
        <v>0</v>
      </c>
      <c r="F101" s="147">
        <v>0</v>
      </c>
      <c r="G101" s="147">
        <v>0</v>
      </c>
      <c r="H101" s="147">
        <v>0</v>
      </c>
      <c r="I101" s="147">
        <v>0</v>
      </c>
      <c r="J101" s="147">
        <v>0</v>
      </c>
      <c r="K101" s="147">
        <f t="shared" ref="K101:K138" si="7">SUM(D101:J101)</f>
        <v>7000</v>
      </c>
      <c r="L101" s="147">
        <v>250</v>
      </c>
      <c r="M101" s="155">
        <f t="shared" ref="M101:M138" si="8">K101+L101</f>
        <v>7250</v>
      </c>
    </row>
    <row r="102" spans="1:13" s="134" customFormat="1" ht="12" x14ac:dyDescent="0.2">
      <c r="A102" s="135">
        <v>70</v>
      </c>
      <c r="B102" s="142" t="s">
        <v>81</v>
      </c>
      <c r="C102" s="142" t="s">
        <v>242</v>
      </c>
      <c r="D102" s="147">
        <v>7000</v>
      </c>
      <c r="E102" s="147">
        <v>0</v>
      </c>
      <c r="F102" s="147">
        <v>0</v>
      </c>
      <c r="G102" s="147">
        <v>0</v>
      </c>
      <c r="H102" s="147">
        <v>0</v>
      </c>
      <c r="I102" s="147">
        <v>0</v>
      </c>
      <c r="J102" s="147">
        <v>0</v>
      </c>
      <c r="K102" s="147">
        <f t="shared" si="7"/>
        <v>7000</v>
      </c>
      <c r="L102" s="147">
        <v>250</v>
      </c>
      <c r="M102" s="155">
        <f t="shared" si="8"/>
        <v>7250</v>
      </c>
    </row>
    <row r="103" spans="1:13" s="134" customFormat="1" ht="24" x14ac:dyDescent="0.2">
      <c r="A103" s="135">
        <v>71</v>
      </c>
      <c r="B103" s="142" t="s">
        <v>155</v>
      </c>
      <c r="C103" s="142" t="s">
        <v>243</v>
      </c>
      <c r="D103" s="147">
        <v>10000</v>
      </c>
      <c r="E103" s="147">
        <v>500</v>
      </c>
      <c r="F103" s="147">
        <v>0</v>
      </c>
      <c r="G103" s="147">
        <v>375</v>
      </c>
      <c r="H103" s="147">
        <v>0</v>
      </c>
      <c r="I103" s="147">
        <v>0</v>
      </c>
      <c r="J103" s="147">
        <v>0</v>
      </c>
      <c r="K103" s="147">
        <f t="shared" si="7"/>
        <v>10875</v>
      </c>
      <c r="L103" s="147">
        <v>250</v>
      </c>
      <c r="M103" s="155">
        <f t="shared" si="8"/>
        <v>11125</v>
      </c>
    </row>
    <row r="104" spans="1:13" s="134" customFormat="1" ht="24" x14ac:dyDescent="0.2">
      <c r="A104" s="135">
        <v>72</v>
      </c>
      <c r="B104" s="142" t="s">
        <v>146</v>
      </c>
      <c r="C104" s="142" t="s">
        <v>244</v>
      </c>
      <c r="D104" s="147">
        <v>5000</v>
      </c>
      <c r="E104" s="147">
        <v>0</v>
      </c>
      <c r="F104" s="147">
        <v>0</v>
      </c>
      <c r="G104" s="147">
        <v>0</v>
      </c>
      <c r="H104" s="147">
        <v>0</v>
      </c>
      <c r="I104" s="147">
        <v>0</v>
      </c>
      <c r="J104" s="147">
        <v>0</v>
      </c>
      <c r="K104" s="147">
        <f t="shared" si="7"/>
        <v>5000</v>
      </c>
      <c r="L104" s="147">
        <v>250</v>
      </c>
      <c r="M104" s="155">
        <f t="shared" si="8"/>
        <v>5250</v>
      </c>
    </row>
    <row r="105" spans="1:13" s="134" customFormat="1" ht="12" x14ac:dyDescent="0.2">
      <c r="A105" s="136">
        <v>73</v>
      </c>
      <c r="B105" s="143" t="s">
        <v>9</v>
      </c>
      <c r="C105" s="143" t="s">
        <v>245</v>
      </c>
      <c r="D105" s="156">
        <v>0</v>
      </c>
      <c r="E105" s="156">
        <v>0</v>
      </c>
      <c r="F105" s="156">
        <v>0</v>
      </c>
      <c r="G105" s="156">
        <v>0</v>
      </c>
      <c r="H105" s="156">
        <v>0</v>
      </c>
      <c r="I105" s="156">
        <v>0</v>
      </c>
      <c r="J105" s="156">
        <v>0</v>
      </c>
      <c r="K105" s="156">
        <f t="shared" si="7"/>
        <v>0</v>
      </c>
      <c r="L105" s="156">
        <v>0</v>
      </c>
      <c r="M105" s="157">
        <f t="shared" si="8"/>
        <v>0</v>
      </c>
    </row>
    <row r="106" spans="1:13" s="134" customFormat="1" ht="12" x14ac:dyDescent="0.2">
      <c r="A106" s="135">
        <v>74</v>
      </c>
      <c r="B106" s="142" t="s">
        <v>36</v>
      </c>
      <c r="C106" s="142" t="s">
        <v>246</v>
      </c>
      <c r="D106" s="147">
        <v>7000</v>
      </c>
      <c r="E106" s="147">
        <v>0</v>
      </c>
      <c r="F106" s="147">
        <v>35</v>
      </c>
      <c r="G106" s="147">
        <v>0</v>
      </c>
      <c r="H106" s="147">
        <v>0</v>
      </c>
      <c r="I106" s="147">
        <v>0</v>
      </c>
      <c r="J106" s="147">
        <v>0</v>
      </c>
      <c r="K106" s="147">
        <f t="shared" si="7"/>
        <v>7035</v>
      </c>
      <c r="L106" s="147">
        <v>250</v>
      </c>
      <c r="M106" s="155">
        <f t="shared" si="8"/>
        <v>7285</v>
      </c>
    </row>
    <row r="107" spans="1:13" s="134" customFormat="1" ht="12" x14ac:dyDescent="0.2">
      <c r="A107" s="135">
        <v>75</v>
      </c>
      <c r="B107" s="142" t="s">
        <v>88</v>
      </c>
      <c r="C107" s="168" t="s">
        <v>247</v>
      </c>
      <c r="D107" s="147">
        <v>6500</v>
      </c>
      <c r="E107" s="147">
        <v>0</v>
      </c>
      <c r="F107" s="147">
        <v>0</v>
      </c>
      <c r="G107" s="147">
        <v>0</v>
      </c>
      <c r="H107" s="147">
        <v>0</v>
      </c>
      <c r="I107" s="147">
        <v>0</v>
      </c>
      <c r="J107" s="147">
        <v>0</v>
      </c>
      <c r="K107" s="147">
        <f t="shared" si="7"/>
        <v>6500</v>
      </c>
      <c r="L107" s="147">
        <v>250</v>
      </c>
      <c r="M107" s="155">
        <f t="shared" si="8"/>
        <v>6750</v>
      </c>
    </row>
    <row r="108" spans="1:13" s="134" customFormat="1" ht="12" x14ac:dyDescent="0.2">
      <c r="A108" s="135">
        <v>76</v>
      </c>
      <c r="B108" s="142" t="s">
        <v>79</v>
      </c>
      <c r="C108" s="142" t="s">
        <v>248</v>
      </c>
      <c r="D108" s="147">
        <v>10000</v>
      </c>
      <c r="E108" s="147">
        <v>0</v>
      </c>
      <c r="F108" s="147">
        <v>0</v>
      </c>
      <c r="G108" s="147">
        <v>375</v>
      </c>
      <c r="H108" s="147">
        <v>0</v>
      </c>
      <c r="I108" s="147">
        <v>0</v>
      </c>
      <c r="J108" s="147">
        <v>0</v>
      </c>
      <c r="K108" s="147">
        <f t="shared" si="7"/>
        <v>10375</v>
      </c>
      <c r="L108" s="147">
        <v>250</v>
      </c>
      <c r="M108" s="155">
        <f t="shared" si="8"/>
        <v>10625</v>
      </c>
    </row>
    <row r="109" spans="1:13" s="134" customFormat="1" ht="12" x14ac:dyDescent="0.2">
      <c r="A109" s="135">
        <v>77</v>
      </c>
      <c r="B109" s="142" t="s">
        <v>175</v>
      </c>
      <c r="C109" s="142" t="s">
        <v>249</v>
      </c>
      <c r="D109" s="147">
        <v>8500</v>
      </c>
      <c r="E109" s="147">
        <v>0</v>
      </c>
      <c r="F109" s="147">
        <v>0</v>
      </c>
      <c r="G109" s="147">
        <v>375</v>
      </c>
      <c r="H109" s="147">
        <v>0</v>
      </c>
      <c r="I109" s="147">
        <v>0</v>
      </c>
      <c r="J109" s="147">
        <v>0</v>
      </c>
      <c r="K109" s="147">
        <f t="shared" si="7"/>
        <v>8875</v>
      </c>
      <c r="L109" s="147">
        <v>250</v>
      </c>
      <c r="M109" s="155">
        <f t="shared" si="8"/>
        <v>9125</v>
      </c>
    </row>
    <row r="110" spans="1:13" s="134" customFormat="1" ht="12" x14ac:dyDescent="0.2">
      <c r="A110" s="135">
        <v>78</v>
      </c>
      <c r="B110" s="142" t="s">
        <v>154</v>
      </c>
      <c r="C110" s="142" t="s">
        <v>249</v>
      </c>
      <c r="D110" s="147">
        <v>8500</v>
      </c>
      <c r="E110" s="147">
        <v>0</v>
      </c>
      <c r="F110" s="147">
        <v>0</v>
      </c>
      <c r="G110" s="147">
        <v>375</v>
      </c>
      <c r="H110" s="147">
        <v>0</v>
      </c>
      <c r="I110" s="147">
        <v>0</v>
      </c>
      <c r="J110" s="147">
        <v>0</v>
      </c>
      <c r="K110" s="147">
        <f t="shared" si="7"/>
        <v>8875</v>
      </c>
      <c r="L110" s="147">
        <v>250</v>
      </c>
      <c r="M110" s="155">
        <f t="shared" si="8"/>
        <v>9125</v>
      </c>
    </row>
    <row r="111" spans="1:13" s="162" customFormat="1" ht="12" x14ac:dyDescent="0.2">
      <c r="A111" s="135">
        <v>79</v>
      </c>
      <c r="B111" s="176" t="s">
        <v>131</v>
      </c>
      <c r="C111" s="176" t="s">
        <v>249</v>
      </c>
      <c r="D111" s="217">
        <v>8500</v>
      </c>
      <c r="E111" s="217">
        <v>500</v>
      </c>
      <c r="F111" s="217">
        <v>0</v>
      </c>
      <c r="G111" s="217">
        <v>375</v>
      </c>
      <c r="H111" s="217">
        <v>0</v>
      </c>
      <c r="I111" s="217">
        <v>0</v>
      </c>
      <c r="J111" s="217">
        <v>0</v>
      </c>
      <c r="K111" s="217">
        <f t="shared" si="7"/>
        <v>9375</v>
      </c>
      <c r="L111" s="217">
        <v>250</v>
      </c>
      <c r="M111" s="218">
        <f t="shared" si="8"/>
        <v>9625</v>
      </c>
    </row>
    <row r="112" spans="1:13" s="134" customFormat="1" ht="12" x14ac:dyDescent="0.2">
      <c r="A112" s="135">
        <v>80</v>
      </c>
      <c r="B112" s="142" t="s">
        <v>43</v>
      </c>
      <c r="C112" s="142" t="s">
        <v>250</v>
      </c>
      <c r="D112" s="147">
        <v>5000</v>
      </c>
      <c r="E112" s="147">
        <v>0</v>
      </c>
      <c r="F112" s="147">
        <v>0</v>
      </c>
      <c r="G112" s="147">
        <v>0</v>
      </c>
      <c r="H112" s="147">
        <v>0</v>
      </c>
      <c r="I112" s="147">
        <v>0</v>
      </c>
      <c r="J112" s="147">
        <v>0</v>
      </c>
      <c r="K112" s="147">
        <f t="shared" si="7"/>
        <v>5000</v>
      </c>
      <c r="L112" s="147">
        <v>250</v>
      </c>
      <c r="M112" s="155">
        <f t="shared" si="8"/>
        <v>5250</v>
      </c>
    </row>
    <row r="113" spans="1:13" s="134" customFormat="1" ht="12" x14ac:dyDescent="0.2">
      <c r="A113" s="136">
        <v>81</v>
      </c>
      <c r="B113" s="143" t="s">
        <v>9</v>
      </c>
      <c r="C113" s="143" t="s">
        <v>250</v>
      </c>
      <c r="D113" s="156">
        <v>0</v>
      </c>
      <c r="E113" s="156">
        <v>0</v>
      </c>
      <c r="F113" s="156">
        <v>0</v>
      </c>
      <c r="G113" s="156">
        <v>0</v>
      </c>
      <c r="H113" s="156">
        <v>0</v>
      </c>
      <c r="I113" s="156">
        <v>0</v>
      </c>
      <c r="J113" s="156">
        <v>0</v>
      </c>
      <c r="K113" s="156">
        <f t="shared" si="7"/>
        <v>0</v>
      </c>
      <c r="L113" s="156">
        <v>0</v>
      </c>
      <c r="M113" s="157">
        <f t="shared" si="8"/>
        <v>0</v>
      </c>
    </row>
    <row r="114" spans="1:13" s="134" customFormat="1" ht="12" x14ac:dyDescent="0.2">
      <c r="A114" s="135">
        <v>82</v>
      </c>
      <c r="B114" s="142" t="s">
        <v>92</v>
      </c>
      <c r="C114" s="142" t="s">
        <v>251</v>
      </c>
      <c r="D114" s="147">
        <v>7250</v>
      </c>
      <c r="E114" s="147">
        <v>0</v>
      </c>
      <c r="F114" s="147">
        <v>0</v>
      </c>
      <c r="G114" s="147">
        <v>375</v>
      </c>
      <c r="H114" s="147">
        <v>0</v>
      </c>
      <c r="I114" s="147">
        <v>0</v>
      </c>
      <c r="J114" s="147">
        <v>0</v>
      </c>
      <c r="K114" s="147">
        <f t="shared" si="7"/>
        <v>7625</v>
      </c>
      <c r="L114" s="147">
        <v>250</v>
      </c>
      <c r="M114" s="155">
        <f t="shared" si="8"/>
        <v>7875</v>
      </c>
    </row>
    <row r="115" spans="1:13" s="134" customFormat="1" ht="12" x14ac:dyDescent="0.2">
      <c r="A115" s="135">
        <v>83</v>
      </c>
      <c r="B115" s="142" t="s">
        <v>176</v>
      </c>
      <c r="C115" s="142" t="s">
        <v>252</v>
      </c>
      <c r="D115" s="147">
        <v>7250</v>
      </c>
      <c r="E115" s="147">
        <v>500</v>
      </c>
      <c r="F115" s="147">
        <v>0</v>
      </c>
      <c r="G115" s="147">
        <v>375</v>
      </c>
      <c r="H115" s="147">
        <v>0</v>
      </c>
      <c r="I115" s="147">
        <v>0</v>
      </c>
      <c r="J115" s="147">
        <v>0</v>
      </c>
      <c r="K115" s="147">
        <f t="shared" si="7"/>
        <v>8125</v>
      </c>
      <c r="L115" s="147">
        <v>250</v>
      </c>
      <c r="M115" s="155">
        <f t="shared" si="8"/>
        <v>8375</v>
      </c>
    </row>
    <row r="116" spans="1:13" s="134" customFormat="1" ht="12" x14ac:dyDescent="0.2">
      <c r="A116" s="135">
        <v>84</v>
      </c>
      <c r="B116" s="142" t="s">
        <v>97</v>
      </c>
      <c r="C116" s="142" t="s">
        <v>253</v>
      </c>
      <c r="D116" s="147">
        <v>7250</v>
      </c>
      <c r="E116" s="147">
        <v>0</v>
      </c>
      <c r="F116" s="147">
        <v>0</v>
      </c>
      <c r="G116" s="147">
        <v>375</v>
      </c>
      <c r="H116" s="147">
        <v>0</v>
      </c>
      <c r="I116" s="147">
        <v>0</v>
      </c>
      <c r="J116" s="147">
        <v>0</v>
      </c>
      <c r="K116" s="147">
        <f t="shared" si="7"/>
        <v>7625</v>
      </c>
      <c r="L116" s="147">
        <v>250</v>
      </c>
      <c r="M116" s="155">
        <f t="shared" si="8"/>
        <v>7875</v>
      </c>
    </row>
    <row r="117" spans="1:13" s="134" customFormat="1" ht="12" x14ac:dyDescent="0.2">
      <c r="A117" s="135">
        <v>85</v>
      </c>
      <c r="B117" s="142" t="s">
        <v>37</v>
      </c>
      <c r="C117" s="142" t="s">
        <v>254</v>
      </c>
      <c r="D117" s="147">
        <v>7250</v>
      </c>
      <c r="E117" s="147">
        <v>500</v>
      </c>
      <c r="F117" s="147">
        <v>0</v>
      </c>
      <c r="G117" s="147">
        <v>375</v>
      </c>
      <c r="H117" s="147">
        <v>0</v>
      </c>
      <c r="I117" s="147">
        <v>0</v>
      </c>
      <c r="J117" s="147">
        <v>0</v>
      </c>
      <c r="K117" s="147">
        <f t="shared" si="7"/>
        <v>8125</v>
      </c>
      <c r="L117" s="147">
        <v>250</v>
      </c>
      <c r="M117" s="155">
        <f t="shared" si="8"/>
        <v>8375</v>
      </c>
    </row>
    <row r="118" spans="1:13" s="134" customFormat="1" ht="12" x14ac:dyDescent="0.2">
      <c r="A118" s="135">
        <v>86</v>
      </c>
      <c r="B118" s="142" t="s">
        <v>115</v>
      </c>
      <c r="C118" s="142" t="s">
        <v>255</v>
      </c>
      <c r="D118" s="147">
        <v>7250</v>
      </c>
      <c r="E118" s="147">
        <v>0</v>
      </c>
      <c r="F118" s="147">
        <v>0</v>
      </c>
      <c r="G118" s="147">
        <v>375</v>
      </c>
      <c r="H118" s="147">
        <v>0</v>
      </c>
      <c r="I118" s="147">
        <v>0</v>
      </c>
      <c r="J118" s="147">
        <v>0</v>
      </c>
      <c r="K118" s="147">
        <f t="shared" si="7"/>
        <v>7625</v>
      </c>
      <c r="L118" s="147">
        <v>250</v>
      </c>
      <c r="M118" s="155">
        <f t="shared" si="8"/>
        <v>7875</v>
      </c>
    </row>
    <row r="119" spans="1:13" s="134" customFormat="1" ht="12" x14ac:dyDescent="0.2">
      <c r="A119" s="136">
        <v>87</v>
      </c>
      <c r="B119" s="143" t="s">
        <v>9</v>
      </c>
      <c r="C119" s="143" t="s">
        <v>256</v>
      </c>
      <c r="D119" s="156">
        <v>0</v>
      </c>
      <c r="E119" s="156">
        <v>0</v>
      </c>
      <c r="F119" s="156">
        <v>0</v>
      </c>
      <c r="G119" s="156">
        <v>0</v>
      </c>
      <c r="H119" s="156">
        <v>0</v>
      </c>
      <c r="I119" s="156">
        <v>0</v>
      </c>
      <c r="J119" s="156">
        <v>0</v>
      </c>
      <c r="K119" s="156">
        <f t="shared" si="7"/>
        <v>0</v>
      </c>
      <c r="L119" s="156">
        <v>0</v>
      </c>
      <c r="M119" s="157">
        <f t="shared" si="8"/>
        <v>0</v>
      </c>
    </row>
    <row r="120" spans="1:13" s="134" customFormat="1" ht="12" x14ac:dyDescent="0.2">
      <c r="A120" s="135">
        <v>88</v>
      </c>
      <c r="B120" s="142" t="s">
        <v>177</v>
      </c>
      <c r="C120" s="142" t="s">
        <v>257</v>
      </c>
      <c r="D120" s="147">
        <v>7250</v>
      </c>
      <c r="E120" s="147">
        <v>0</v>
      </c>
      <c r="F120" s="147">
        <v>0</v>
      </c>
      <c r="G120" s="147">
        <v>375</v>
      </c>
      <c r="H120" s="147">
        <v>0</v>
      </c>
      <c r="I120" s="147">
        <v>0</v>
      </c>
      <c r="J120" s="147">
        <v>0</v>
      </c>
      <c r="K120" s="147">
        <f t="shared" si="7"/>
        <v>7625</v>
      </c>
      <c r="L120" s="147">
        <v>250</v>
      </c>
      <c r="M120" s="155">
        <f t="shared" si="8"/>
        <v>7875</v>
      </c>
    </row>
    <row r="121" spans="1:13" s="134" customFormat="1" ht="12" x14ac:dyDescent="0.2">
      <c r="A121" s="135">
        <v>89</v>
      </c>
      <c r="B121" s="142" t="s">
        <v>39</v>
      </c>
      <c r="C121" s="142" t="s">
        <v>258</v>
      </c>
      <c r="D121" s="147">
        <v>7250</v>
      </c>
      <c r="E121" s="147">
        <v>0</v>
      </c>
      <c r="F121" s="147">
        <v>0</v>
      </c>
      <c r="G121" s="147">
        <v>375</v>
      </c>
      <c r="H121" s="147">
        <v>0</v>
      </c>
      <c r="I121" s="147">
        <v>0</v>
      </c>
      <c r="J121" s="147">
        <v>0</v>
      </c>
      <c r="K121" s="147">
        <f t="shared" si="7"/>
        <v>7625</v>
      </c>
      <c r="L121" s="147">
        <v>250</v>
      </c>
      <c r="M121" s="155">
        <f t="shared" si="8"/>
        <v>7875</v>
      </c>
    </row>
    <row r="122" spans="1:13" s="134" customFormat="1" ht="12" x14ac:dyDescent="0.2">
      <c r="A122" s="135">
        <v>90</v>
      </c>
      <c r="B122" s="142" t="s">
        <v>70</v>
      </c>
      <c r="C122" s="142" t="s">
        <v>259</v>
      </c>
      <c r="D122" s="147">
        <v>7250</v>
      </c>
      <c r="E122" s="147">
        <v>0</v>
      </c>
      <c r="F122" s="147">
        <v>0</v>
      </c>
      <c r="G122" s="147">
        <v>375</v>
      </c>
      <c r="H122" s="147">
        <v>0</v>
      </c>
      <c r="I122" s="147">
        <v>0</v>
      </c>
      <c r="J122" s="147">
        <v>0</v>
      </c>
      <c r="K122" s="147">
        <f t="shared" si="7"/>
        <v>7625</v>
      </c>
      <c r="L122" s="147">
        <v>250</v>
      </c>
      <c r="M122" s="155">
        <f t="shared" si="8"/>
        <v>7875</v>
      </c>
    </row>
    <row r="123" spans="1:13" s="134" customFormat="1" ht="12" x14ac:dyDescent="0.2">
      <c r="A123" s="135">
        <v>91</v>
      </c>
      <c r="B123" s="142" t="s">
        <v>178</v>
      </c>
      <c r="C123" s="142" t="s">
        <v>260</v>
      </c>
      <c r="D123" s="147">
        <v>7250</v>
      </c>
      <c r="E123" s="147">
        <v>0</v>
      </c>
      <c r="F123" s="147">
        <v>0</v>
      </c>
      <c r="G123" s="147">
        <v>375</v>
      </c>
      <c r="H123" s="147">
        <v>0</v>
      </c>
      <c r="I123" s="147">
        <v>0</v>
      </c>
      <c r="J123" s="147">
        <v>0</v>
      </c>
      <c r="K123" s="147">
        <f t="shared" si="7"/>
        <v>7625</v>
      </c>
      <c r="L123" s="147">
        <v>250</v>
      </c>
      <c r="M123" s="155">
        <f t="shared" si="8"/>
        <v>7875</v>
      </c>
    </row>
    <row r="124" spans="1:13" s="134" customFormat="1" ht="12" x14ac:dyDescent="0.2">
      <c r="A124" s="135">
        <v>92</v>
      </c>
      <c r="B124" s="142" t="s">
        <v>83</v>
      </c>
      <c r="C124" s="142" t="s">
        <v>261</v>
      </c>
      <c r="D124" s="147">
        <v>7250</v>
      </c>
      <c r="E124" s="147">
        <v>0</v>
      </c>
      <c r="F124" s="147">
        <v>0</v>
      </c>
      <c r="G124" s="147">
        <v>375</v>
      </c>
      <c r="H124" s="147">
        <v>0</v>
      </c>
      <c r="I124" s="147">
        <v>0</v>
      </c>
      <c r="J124" s="147">
        <v>0</v>
      </c>
      <c r="K124" s="147">
        <f t="shared" si="7"/>
        <v>7625</v>
      </c>
      <c r="L124" s="147">
        <v>250</v>
      </c>
      <c r="M124" s="155">
        <f t="shared" si="8"/>
        <v>7875</v>
      </c>
    </row>
    <row r="125" spans="1:13" s="134" customFormat="1" ht="12" x14ac:dyDescent="0.2">
      <c r="A125" s="136">
        <v>93</v>
      </c>
      <c r="B125" s="143" t="s">
        <v>9</v>
      </c>
      <c r="C125" s="143" t="s">
        <v>262</v>
      </c>
      <c r="D125" s="156">
        <v>0</v>
      </c>
      <c r="E125" s="156">
        <v>0</v>
      </c>
      <c r="F125" s="156">
        <v>0</v>
      </c>
      <c r="G125" s="156">
        <v>0</v>
      </c>
      <c r="H125" s="156">
        <v>0</v>
      </c>
      <c r="I125" s="156">
        <v>0</v>
      </c>
      <c r="J125" s="156">
        <v>0</v>
      </c>
      <c r="K125" s="156">
        <f t="shared" si="7"/>
        <v>0</v>
      </c>
      <c r="L125" s="156">
        <v>0</v>
      </c>
      <c r="M125" s="157">
        <f t="shared" si="8"/>
        <v>0</v>
      </c>
    </row>
    <row r="126" spans="1:13" s="134" customFormat="1" ht="12" x14ac:dyDescent="0.2">
      <c r="A126" s="136">
        <v>94</v>
      </c>
      <c r="B126" s="143" t="s">
        <v>9</v>
      </c>
      <c r="C126" s="143" t="s">
        <v>263</v>
      </c>
      <c r="D126" s="156">
        <v>0</v>
      </c>
      <c r="E126" s="156">
        <v>0</v>
      </c>
      <c r="F126" s="156">
        <v>0</v>
      </c>
      <c r="G126" s="156">
        <v>0</v>
      </c>
      <c r="H126" s="156">
        <v>0</v>
      </c>
      <c r="I126" s="156">
        <v>0</v>
      </c>
      <c r="J126" s="156">
        <v>0</v>
      </c>
      <c r="K126" s="156">
        <f t="shared" si="7"/>
        <v>0</v>
      </c>
      <c r="L126" s="156">
        <v>0</v>
      </c>
      <c r="M126" s="157">
        <f t="shared" si="8"/>
        <v>0</v>
      </c>
    </row>
    <row r="127" spans="1:13" s="134" customFormat="1" ht="12" x14ac:dyDescent="0.2">
      <c r="A127" s="135">
        <v>95</v>
      </c>
      <c r="B127" s="142" t="s">
        <v>145</v>
      </c>
      <c r="C127" s="142" t="s">
        <v>264</v>
      </c>
      <c r="D127" s="147">
        <v>7250</v>
      </c>
      <c r="E127" s="147">
        <v>0</v>
      </c>
      <c r="F127" s="147">
        <v>0</v>
      </c>
      <c r="G127" s="147">
        <v>375</v>
      </c>
      <c r="H127" s="147">
        <v>0</v>
      </c>
      <c r="I127" s="147">
        <v>0</v>
      </c>
      <c r="J127" s="147">
        <v>0</v>
      </c>
      <c r="K127" s="147">
        <f t="shared" si="7"/>
        <v>7625</v>
      </c>
      <c r="L127" s="147">
        <v>250</v>
      </c>
      <c r="M127" s="155">
        <f t="shared" si="8"/>
        <v>7875</v>
      </c>
    </row>
    <row r="128" spans="1:13" s="162" customFormat="1" ht="12" x14ac:dyDescent="0.2">
      <c r="A128" s="136">
        <v>96</v>
      </c>
      <c r="B128" s="161" t="s">
        <v>9</v>
      </c>
      <c r="C128" s="161" t="s">
        <v>265</v>
      </c>
      <c r="D128" s="160">
        <v>0</v>
      </c>
      <c r="E128" s="160">
        <v>0</v>
      </c>
      <c r="F128" s="160">
        <v>0</v>
      </c>
      <c r="G128" s="160">
        <v>0</v>
      </c>
      <c r="H128" s="160">
        <v>0</v>
      </c>
      <c r="I128" s="160">
        <v>0</v>
      </c>
      <c r="J128" s="160">
        <v>0</v>
      </c>
      <c r="K128" s="160">
        <f t="shared" si="7"/>
        <v>0</v>
      </c>
      <c r="L128" s="160">
        <v>0</v>
      </c>
      <c r="M128" s="163">
        <f t="shared" si="8"/>
        <v>0</v>
      </c>
    </row>
    <row r="129" spans="1:13" s="162" customFormat="1" ht="12" x14ac:dyDescent="0.2">
      <c r="A129" s="136">
        <v>97</v>
      </c>
      <c r="B129" s="161" t="s">
        <v>9</v>
      </c>
      <c r="C129" s="161" t="s">
        <v>266</v>
      </c>
      <c r="D129" s="160">
        <v>0</v>
      </c>
      <c r="E129" s="160">
        <v>0</v>
      </c>
      <c r="F129" s="160">
        <v>0</v>
      </c>
      <c r="G129" s="160">
        <v>0</v>
      </c>
      <c r="H129" s="160">
        <v>0</v>
      </c>
      <c r="I129" s="160">
        <v>0</v>
      </c>
      <c r="J129" s="160">
        <v>0</v>
      </c>
      <c r="K129" s="160">
        <f t="shared" si="7"/>
        <v>0</v>
      </c>
      <c r="L129" s="160">
        <v>0</v>
      </c>
      <c r="M129" s="163">
        <f t="shared" si="8"/>
        <v>0</v>
      </c>
    </row>
    <row r="130" spans="1:13" s="134" customFormat="1" ht="12" x14ac:dyDescent="0.2">
      <c r="A130" s="135">
        <v>98</v>
      </c>
      <c r="B130" s="142" t="s">
        <v>38</v>
      </c>
      <c r="C130" s="142" t="s">
        <v>267</v>
      </c>
      <c r="D130" s="147">
        <v>7000</v>
      </c>
      <c r="E130" s="147">
        <v>0</v>
      </c>
      <c r="F130" s="147">
        <v>35</v>
      </c>
      <c r="G130" s="147">
        <v>0</v>
      </c>
      <c r="H130" s="147">
        <v>0</v>
      </c>
      <c r="I130" s="147">
        <v>0</v>
      </c>
      <c r="J130" s="147">
        <v>0</v>
      </c>
      <c r="K130" s="147">
        <f t="shared" si="7"/>
        <v>7035</v>
      </c>
      <c r="L130" s="147">
        <v>250</v>
      </c>
      <c r="M130" s="155">
        <f t="shared" si="8"/>
        <v>7285</v>
      </c>
    </row>
    <row r="131" spans="1:13" s="134" customFormat="1" ht="12" x14ac:dyDescent="0.2">
      <c r="A131" s="136">
        <v>99</v>
      </c>
      <c r="B131" s="143" t="s">
        <v>9</v>
      </c>
      <c r="C131" s="143" t="s">
        <v>269</v>
      </c>
      <c r="D131" s="156">
        <v>0</v>
      </c>
      <c r="E131" s="156">
        <v>0</v>
      </c>
      <c r="F131" s="156">
        <v>0</v>
      </c>
      <c r="G131" s="156">
        <v>0</v>
      </c>
      <c r="H131" s="156">
        <v>0</v>
      </c>
      <c r="I131" s="156">
        <v>0</v>
      </c>
      <c r="J131" s="156">
        <v>0</v>
      </c>
      <c r="K131" s="156">
        <f t="shared" si="7"/>
        <v>0</v>
      </c>
      <c r="L131" s="156">
        <v>0</v>
      </c>
      <c r="M131" s="157">
        <f t="shared" si="8"/>
        <v>0</v>
      </c>
    </row>
    <row r="132" spans="1:13" s="134" customFormat="1" ht="12" x14ac:dyDescent="0.2">
      <c r="A132" s="135">
        <v>100</v>
      </c>
      <c r="B132" s="142" t="s">
        <v>179</v>
      </c>
      <c r="C132" s="142" t="s">
        <v>270</v>
      </c>
      <c r="D132" s="147">
        <v>7000</v>
      </c>
      <c r="E132" s="147">
        <v>500</v>
      </c>
      <c r="F132" s="147">
        <v>35</v>
      </c>
      <c r="G132" s="147">
        <v>0</v>
      </c>
      <c r="H132" s="147">
        <v>0</v>
      </c>
      <c r="I132" s="147">
        <v>0</v>
      </c>
      <c r="J132" s="147">
        <v>0</v>
      </c>
      <c r="K132" s="147">
        <f t="shared" si="7"/>
        <v>7535</v>
      </c>
      <c r="L132" s="147">
        <v>250</v>
      </c>
      <c r="M132" s="155">
        <f t="shared" si="8"/>
        <v>7785</v>
      </c>
    </row>
    <row r="133" spans="1:13" s="134" customFormat="1" ht="12" x14ac:dyDescent="0.2">
      <c r="A133" s="135">
        <v>101</v>
      </c>
      <c r="B133" s="142" t="s">
        <v>40</v>
      </c>
      <c r="C133" s="142" t="s">
        <v>271</v>
      </c>
      <c r="D133" s="147">
        <v>7000</v>
      </c>
      <c r="E133" s="147">
        <v>0</v>
      </c>
      <c r="F133" s="147">
        <v>35</v>
      </c>
      <c r="G133" s="147">
        <v>0</v>
      </c>
      <c r="H133" s="147">
        <v>0</v>
      </c>
      <c r="I133" s="147">
        <v>0</v>
      </c>
      <c r="J133" s="147">
        <v>0</v>
      </c>
      <c r="K133" s="147">
        <f t="shared" si="7"/>
        <v>7035</v>
      </c>
      <c r="L133" s="147">
        <v>250</v>
      </c>
      <c r="M133" s="155">
        <f t="shared" si="8"/>
        <v>7285</v>
      </c>
    </row>
    <row r="134" spans="1:13" s="134" customFormat="1" ht="12" x14ac:dyDescent="0.2">
      <c r="A134" s="135">
        <v>102</v>
      </c>
      <c r="B134" s="142" t="s">
        <v>41</v>
      </c>
      <c r="C134" s="142" t="s">
        <v>272</v>
      </c>
      <c r="D134" s="147">
        <v>7000</v>
      </c>
      <c r="E134" s="147">
        <v>0</v>
      </c>
      <c r="F134" s="147">
        <v>35</v>
      </c>
      <c r="G134" s="147">
        <v>0</v>
      </c>
      <c r="H134" s="147">
        <v>0</v>
      </c>
      <c r="I134" s="147">
        <v>0</v>
      </c>
      <c r="J134" s="147">
        <v>0</v>
      </c>
      <c r="K134" s="147">
        <f t="shared" si="7"/>
        <v>7035</v>
      </c>
      <c r="L134" s="147">
        <v>250</v>
      </c>
      <c r="M134" s="155">
        <f t="shared" si="8"/>
        <v>7285</v>
      </c>
    </row>
    <row r="135" spans="1:13" s="134" customFormat="1" ht="12" x14ac:dyDescent="0.2">
      <c r="A135" s="135">
        <v>103</v>
      </c>
      <c r="B135" s="142" t="s">
        <v>42</v>
      </c>
      <c r="C135" s="142" t="s">
        <v>273</v>
      </c>
      <c r="D135" s="147">
        <v>7000</v>
      </c>
      <c r="E135" s="147">
        <v>0</v>
      </c>
      <c r="F135" s="147">
        <v>35</v>
      </c>
      <c r="G135" s="147">
        <v>0</v>
      </c>
      <c r="H135" s="147">
        <v>0</v>
      </c>
      <c r="I135" s="147">
        <v>0</v>
      </c>
      <c r="J135" s="147">
        <v>0</v>
      </c>
      <c r="K135" s="147">
        <f t="shared" si="7"/>
        <v>7035</v>
      </c>
      <c r="L135" s="147">
        <v>250</v>
      </c>
      <c r="M135" s="155">
        <f t="shared" si="8"/>
        <v>7285</v>
      </c>
    </row>
    <row r="136" spans="1:13" s="134" customFormat="1" ht="12" x14ac:dyDescent="0.2">
      <c r="A136" s="135">
        <v>104</v>
      </c>
      <c r="B136" s="142" t="s">
        <v>166</v>
      </c>
      <c r="C136" s="142" t="s">
        <v>268</v>
      </c>
      <c r="D136" s="147">
        <v>6000</v>
      </c>
      <c r="E136" s="147">
        <v>0</v>
      </c>
      <c r="F136" s="147">
        <v>0</v>
      </c>
      <c r="G136" s="147">
        <v>0</v>
      </c>
      <c r="H136" s="147">
        <v>0</v>
      </c>
      <c r="I136" s="147">
        <v>0</v>
      </c>
      <c r="J136" s="147">
        <v>0</v>
      </c>
      <c r="K136" s="147">
        <f t="shared" si="7"/>
        <v>6000</v>
      </c>
      <c r="L136" s="147">
        <v>250</v>
      </c>
      <c r="M136" s="155">
        <f t="shared" si="8"/>
        <v>6250</v>
      </c>
    </row>
    <row r="137" spans="1:13" s="134" customFormat="1" ht="12" x14ac:dyDescent="0.2">
      <c r="A137" s="183">
        <v>105</v>
      </c>
      <c r="B137" s="142" t="s">
        <v>353</v>
      </c>
      <c r="C137" s="142" t="s">
        <v>268</v>
      </c>
      <c r="D137" s="184">
        <v>6000</v>
      </c>
      <c r="E137" s="184">
        <v>0</v>
      </c>
      <c r="F137" s="184">
        <v>0</v>
      </c>
      <c r="G137" s="184">
        <v>0</v>
      </c>
      <c r="H137" s="184">
        <v>0</v>
      </c>
      <c r="I137" s="184">
        <v>0</v>
      </c>
      <c r="J137" s="184">
        <v>0</v>
      </c>
      <c r="K137" s="184">
        <f t="shared" si="7"/>
        <v>6000</v>
      </c>
      <c r="L137" s="184">
        <v>250</v>
      </c>
      <c r="M137" s="185">
        <f t="shared" si="8"/>
        <v>6250</v>
      </c>
    </row>
    <row r="138" spans="1:13" s="162" customFormat="1" ht="12.75" thickBot="1" x14ac:dyDescent="0.25">
      <c r="A138" s="144">
        <v>106</v>
      </c>
      <c r="B138" s="164" t="s">
        <v>9</v>
      </c>
      <c r="C138" s="164" t="s">
        <v>274</v>
      </c>
      <c r="D138" s="165">
        <v>0</v>
      </c>
      <c r="E138" s="165">
        <v>0</v>
      </c>
      <c r="F138" s="165">
        <v>0</v>
      </c>
      <c r="G138" s="165">
        <v>0</v>
      </c>
      <c r="H138" s="165">
        <v>0</v>
      </c>
      <c r="I138" s="165">
        <v>0</v>
      </c>
      <c r="J138" s="165">
        <v>0</v>
      </c>
      <c r="K138" s="165">
        <f t="shared" si="7"/>
        <v>0</v>
      </c>
      <c r="L138" s="165">
        <v>0</v>
      </c>
      <c r="M138" s="166">
        <f t="shared" si="8"/>
        <v>0</v>
      </c>
    </row>
    <row r="139" spans="1:13" ht="15" customHeight="1" thickBot="1" x14ac:dyDescent="0.25"/>
    <row r="140" spans="1:13" ht="15" customHeight="1" thickBot="1" x14ac:dyDescent="0.25">
      <c r="A140" s="241" t="s">
        <v>284</v>
      </c>
      <c r="B140" s="242"/>
      <c r="C140" s="242"/>
      <c r="D140" s="242"/>
      <c r="E140" s="242"/>
      <c r="F140" s="242"/>
      <c r="G140" s="242"/>
      <c r="H140" s="242"/>
      <c r="I140" s="242"/>
      <c r="J140" s="242"/>
      <c r="K140" s="242"/>
      <c r="L140" s="242"/>
      <c r="M140" s="243"/>
    </row>
    <row r="141" spans="1:13" s="145" customFormat="1" ht="36.75" thickBot="1" x14ac:dyDescent="0.25">
      <c r="A141" s="131" t="s">
        <v>7</v>
      </c>
      <c r="B141" s="167" t="s">
        <v>0</v>
      </c>
      <c r="C141" s="132" t="s">
        <v>122</v>
      </c>
      <c r="D141" s="148" t="s">
        <v>8</v>
      </c>
      <c r="E141" s="148" t="s">
        <v>339</v>
      </c>
      <c r="F141" s="148" t="s">
        <v>340</v>
      </c>
      <c r="G141" s="148" t="s">
        <v>341</v>
      </c>
      <c r="H141" s="148"/>
      <c r="I141" s="148"/>
      <c r="J141" s="148"/>
      <c r="K141" s="148" t="s">
        <v>50</v>
      </c>
      <c r="L141" s="148" t="s">
        <v>338</v>
      </c>
      <c r="M141" s="149" t="s">
        <v>50</v>
      </c>
    </row>
    <row r="142" spans="1:13" s="134" customFormat="1" ht="15" customHeight="1" x14ac:dyDescent="0.2">
      <c r="A142" s="219">
        <v>1</v>
      </c>
      <c r="B142" s="220" t="s">
        <v>9</v>
      </c>
      <c r="C142" s="220" t="s">
        <v>275</v>
      </c>
      <c r="D142" s="221">
        <v>0</v>
      </c>
      <c r="E142" s="221">
        <v>0</v>
      </c>
      <c r="F142" s="221">
        <v>0</v>
      </c>
      <c r="G142" s="221">
        <v>0</v>
      </c>
      <c r="H142" s="221">
        <v>0</v>
      </c>
      <c r="I142" s="221">
        <v>0</v>
      </c>
      <c r="J142" s="221">
        <v>0</v>
      </c>
      <c r="K142" s="221">
        <f t="shared" ref="K142:K143" si="9">SUM(D142:J142)</f>
        <v>0</v>
      </c>
      <c r="L142" s="221">
        <v>0</v>
      </c>
      <c r="M142" s="222">
        <f>K142+L142</f>
        <v>0</v>
      </c>
    </row>
    <row r="143" spans="1:13" s="134" customFormat="1" ht="15" customHeight="1" thickBot="1" x14ac:dyDescent="0.25">
      <c r="A143" s="146">
        <v>2</v>
      </c>
      <c r="B143" s="169" t="s">
        <v>169</v>
      </c>
      <c r="C143" s="169" t="s">
        <v>276</v>
      </c>
      <c r="D143" s="158">
        <v>5500</v>
      </c>
      <c r="E143" s="158">
        <v>0</v>
      </c>
      <c r="F143" s="158">
        <v>0</v>
      </c>
      <c r="G143" s="158">
        <v>0</v>
      </c>
      <c r="H143" s="158">
        <v>0</v>
      </c>
      <c r="I143" s="158">
        <v>0</v>
      </c>
      <c r="J143" s="158">
        <v>0</v>
      </c>
      <c r="K143" s="158">
        <f t="shared" si="9"/>
        <v>5500</v>
      </c>
      <c r="L143" s="158">
        <v>250</v>
      </c>
      <c r="M143" s="159">
        <f>K143+L143</f>
        <v>5750</v>
      </c>
    </row>
  </sheetData>
  <autoFilter ref="A13:N29"/>
  <mergeCells count="13">
    <mergeCell ref="A1:M1"/>
    <mergeCell ref="A2:M2"/>
    <mergeCell ref="B10:M10"/>
    <mergeCell ref="A140:M140"/>
    <mergeCell ref="B3:M3"/>
    <mergeCell ref="B4:M4"/>
    <mergeCell ref="B5:M5"/>
    <mergeCell ref="C6:M6"/>
    <mergeCell ref="B7:M7"/>
    <mergeCell ref="B8:M8"/>
    <mergeCell ref="B9:M9"/>
    <mergeCell ref="A31:M31"/>
    <mergeCell ref="A12:M12"/>
  </mergeCells>
  <pageMargins left="0.7" right="0.7" top="0.75" bottom="0.75" header="0.3" footer="0.3"/>
  <pageSetup paperSize="14" scale="31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EMPLEADOS ACTIVOS</vt:lpstr>
      <vt:lpstr>DIRECTORIO DE EMPLEADOS</vt:lpstr>
      <vt:lpstr>PUESTOS Y SALARIOS</vt:lpstr>
    </vt:vector>
  </TitlesOfParts>
  <Company>Windows User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AIP</cp:lastModifiedBy>
  <cp:lastPrinted>2025-11-20T16:32:22Z</cp:lastPrinted>
  <dcterms:created xsi:type="dcterms:W3CDTF">2019-04-26T17:33:19Z</dcterms:created>
  <dcterms:modified xsi:type="dcterms:W3CDTF">2026-03-17T16:53:08Z</dcterms:modified>
</cp:coreProperties>
</file>