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P\Desktop\2026\Información Pública 2026\3. Marzo\"/>
    </mc:Choice>
  </mc:AlternateContent>
  <bookViews>
    <workbookView xWindow="60" yWindow="4515" windowWidth="15600" windowHeight="7935" activeTab="3"/>
  </bookViews>
  <sheets>
    <sheet name="EMPLEADOS ACTIVOS" sheetId="3" r:id="rId1"/>
    <sheet name="Viaticos" sheetId="6" state="hidden" r:id="rId2"/>
    <sheet name="Dietas " sheetId="5" state="hidden" r:id="rId3"/>
    <sheet name="PUESTOS Y SALARIOS" sheetId="18" r:id="rId4"/>
  </sheets>
  <definedNames>
    <definedName name="_xlnm._FilterDatabase" localSheetId="0" hidden="1">'EMPLEADOS ACTIVOS'!$A$13:$D$142</definedName>
    <definedName name="_xlnm._FilterDatabase" localSheetId="3" hidden="1">'PUESTOS Y SALARIOS'!$A$13:$N$29</definedName>
  </definedNames>
  <calcPr calcId="152511"/>
</workbook>
</file>

<file path=xl/calcChain.xml><?xml version="1.0" encoding="utf-8"?>
<calcChain xmlns="http://schemas.openxmlformats.org/spreadsheetml/2006/main">
  <c r="L133" i="18" l="1"/>
  <c r="F133" i="18"/>
  <c r="E133" i="18"/>
  <c r="D133" i="18"/>
  <c r="L132" i="18"/>
  <c r="D132" i="18"/>
  <c r="L126" i="18"/>
  <c r="G126" i="18"/>
  <c r="D126" i="18"/>
  <c r="L112" i="18"/>
  <c r="D112" i="18"/>
  <c r="L114" i="18"/>
  <c r="L113" i="18"/>
  <c r="D114" i="18"/>
  <c r="K114" i="18" s="1"/>
  <c r="M114" i="18" s="1"/>
  <c r="D113" i="18"/>
  <c r="K113" i="18" s="1"/>
  <c r="M113" i="18" s="1"/>
  <c r="L98" i="18"/>
  <c r="D98" i="18"/>
  <c r="K98" i="18" s="1"/>
  <c r="M98" i="18" s="1"/>
  <c r="L97" i="18"/>
  <c r="M97" i="18" s="1"/>
  <c r="K97" i="18"/>
  <c r="D97" i="18"/>
  <c r="L86" i="18"/>
  <c r="D86" i="18"/>
  <c r="K99" i="18" l="1"/>
  <c r="M99" i="18" s="1"/>
  <c r="K62" i="18"/>
  <c r="M62" i="18" s="1"/>
  <c r="K51" i="18"/>
  <c r="K35" i="18"/>
  <c r="M35" i="18" s="1"/>
  <c r="K138" i="18" l="1"/>
  <c r="M138" i="18" s="1"/>
  <c r="K111" i="18" l="1"/>
  <c r="M55" i="18"/>
  <c r="M100" i="18" l="1"/>
  <c r="M111" i="18"/>
  <c r="K24" i="18"/>
  <c r="M24" i="18" s="1"/>
  <c r="K144" i="18"/>
  <c r="M144" i="18" s="1"/>
  <c r="K143" i="18"/>
  <c r="M143" i="18" s="1"/>
  <c r="K34" i="18"/>
  <c r="M34" i="18" s="1"/>
  <c r="K36" i="18"/>
  <c r="M36" i="18" s="1"/>
  <c r="K37" i="18"/>
  <c r="M37" i="18" s="1"/>
  <c r="K38" i="18"/>
  <c r="M38" i="18" s="1"/>
  <c r="K39" i="18"/>
  <c r="M39" i="18" s="1"/>
  <c r="K40" i="18"/>
  <c r="M40" i="18" s="1"/>
  <c r="K41" i="18"/>
  <c r="M41" i="18" s="1"/>
  <c r="K42" i="18"/>
  <c r="M42" i="18" s="1"/>
  <c r="K43" i="18"/>
  <c r="M43" i="18" s="1"/>
  <c r="K44" i="18"/>
  <c r="M44" i="18" s="1"/>
  <c r="K45" i="18"/>
  <c r="M45" i="18" s="1"/>
  <c r="K46" i="18"/>
  <c r="M46" i="18" s="1"/>
  <c r="K47" i="18"/>
  <c r="M47" i="18" s="1"/>
  <c r="K48" i="18"/>
  <c r="M48" i="18" s="1"/>
  <c r="K49" i="18"/>
  <c r="M49" i="18" s="1"/>
  <c r="K50" i="18"/>
  <c r="M50" i="18" s="1"/>
  <c r="M51" i="18"/>
  <c r="K52" i="18"/>
  <c r="M52" i="18" s="1"/>
  <c r="K53" i="18"/>
  <c r="M53" i="18" s="1"/>
  <c r="K54" i="18"/>
  <c r="M54" i="18" s="1"/>
  <c r="K56" i="18"/>
  <c r="M56" i="18" s="1"/>
  <c r="K57" i="18"/>
  <c r="M57" i="18" s="1"/>
  <c r="K58" i="18"/>
  <c r="M58" i="18" s="1"/>
  <c r="K59" i="18"/>
  <c r="M59" i="18" s="1"/>
  <c r="K60" i="18"/>
  <c r="M60" i="18" s="1"/>
  <c r="K61" i="18"/>
  <c r="M61" i="18" s="1"/>
  <c r="K63" i="18"/>
  <c r="M63" i="18" s="1"/>
  <c r="K64" i="18"/>
  <c r="M64" i="18" s="1"/>
  <c r="K65" i="18"/>
  <c r="M65" i="18" s="1"/>
  <c r="K66" i="18"/>
  <c r="M66" i="18" s="1"/>
  <c r="K67" i="18"/>
  <c r="M67" i="18" s="1"/>
  <c r="K68" i="18"/>
  <c r="M68" i="18" s="1"/>
  <c r="K69" i="18"/>
  <c r="M69" i="18" s="1"/>
  <c r="K70" i="18"/>
  <c r="M70" i="18" s="1"/>
  <c r="K71" i="18"/>
  <c r="M71" i="18" s="1"/>
  <c r="K72" i="18"/>
  <c r="M72" i="18" s="1"/>
  <c r="K73" i="18"/>
  <c r="M73" i="18" s="1"/>
  <c r="K74" i="18"/>
  <c r="M74" i="18" s="1"/>
  <c r="K75" i="18"/>
  <c r="M75" i="18" s="1"/>
  <c r="K76" i="18"/>
  <c r="M76" i="18" s="1"/>
  <c r="K77" i="18"/>
  <c r="M77" i="18" s="1"/>
  <c r="K78" i="18"/>
  <c r="M78" i="18" s="1"/>
  <c r="K79" i="18"/>
  <c r="M79" i="18" s="1"/>
  <c r="K80" i="18"/>
  <c r="M80" i="18" s="1"/>
  <c r="K81" i="18"/>
  <c r="M81" i="18" s="1"/>
  <c r="K82" i="18"/>
  <c r="M82" i="18" s="1"/>
  <c r="K83" i="18"/>
  <c r="M83" i="18" s="1"/>
  <c r="K84" i="18"/>
  <c r="M84" i="18" s="1"/>
  <c r="K85" i="18"/>
  <c r="M85" i="18" s="1"/>
  <c r="K86" i="18"/>
  <c r="M86" i="18" s="1"/>
  <c r="K87" i="18"/>
  <c r="M87" i="18" s="1"/>
  <c r="K88" i="18"/>
  <c r="M88" i="18" s="1"/>
  <c r="K89" i="18"/>
  <c r="M89" i="18" s="1"/>
  <c r="K90" i="18"/>
  <c r="M90" i="18" s="1"/>
  <c r="K91" i="18"/>
  <c r="M91" i="18" s="1"/>
  <c r="K92" i="18"/>
  <c r="M92" i="18" s="1"/>
  <c r="K93" i="18"/>
  <c r="M93" i="18" s="1"/>
  <c r="K94" i="18"/>
  <c r="M94" i="18" s="1"/>
  <c r="K95" i="18"/>
  <c r="M95" i="18" s="1"/>
  <c r="K96" i="18"/>
  <c r="M96" i="18" s="1"/>
  <c r="K101" i="18"/>
  <c r="M101" i="18" s="1"/>
  <c r="K102" i="18"/>
  <c r="M102" i="18" s="1"/>
  <c r="K103" i="18"/>
  <c r="M103" i="18" s="1"/>
  <c r="K104" i="18"/>
  <c r="M104" i="18" s="1"/>
  <c r="K105" i="18"/>
  <c r="M105" i="18" s="1"/>
  <c r="K106" i="18"/>
  <c r="M106" i="18" s="1"/>
  <c r="K107" i="18"/>
  <c r="M107" i="18" s="1"/>
  <c r="K108" i="18"/>
  <c r="M108" i="18" s="1"/>
  <c r="K109" i="18"/>
  <c r="M109" i="18" s="1"/>
  <c r="K110" i="18"/>
  <c r="M110" i="18" s="1"/>
  <c r="K112" i="18"/>
  <c r="M112" i="18" s="1"/>
  <c r="K115" i="18"/>
  <c r="M115" i="18" s="1"/>
  <c r="K116" i="18"/>
  <c r="M116" i="18" s="1"/>
  <c r="K117" i="18"/>
  <c r="M117" i="18" s="1"/>
  <c r="K118" i="18"/>
  <c r="M118" i="18" s="1"/>
  <c r="K119" i="18"/>
  <c r="M119" i="18" s="1"/>
  <c r="K120" i="18"/>
  <c r="M120" i="18" s="1"/>
  <c r="K121" i="18"/>
  <c r="M121" i="18" s="1"/>
  <c r="K122" i="18"/>
  <c r="M122" i="18" s="1"/>
  <c r="K123" i="18"/>
  <c r="M123" i="18" s="1"/>
  <c r="K124" i="18"/>
  <c r="M124" i="18" s="1"/>
  <c r="K125" i="18"/>
  <c r="M125" i="18" s="1"/>
  <c r="K126" i="18"/>
  <c r="M126" i="18" s="1"/>
  <c r="K127" i="18"/>
  <c r="M127" i="18" s="1"/>
  <c r="K128" i="18"/>
  <c r="M128" i="18" s="1"/>
  <c r="K129" i="18"/>
  <c r="M129" i="18" s="1"/>
  <c r="K130" i="18"/>
  <c r="M130" i="18" s="1"/>
  <c r="K131" i="18"/>
  <c r="M131" i="18" s="1"/>
  <c r="K132" i="18"/>
  <c r="M132" i="18" s="1"/>
  <c r="K133" i="18"/>
  <c r="M133" i="18" s="1"/>
  <c r="K134" i="18"/>
  <c r="M134" i="18" s="1"/>
  <c r="K135" i="18"/>
  <c r="M135" i="18" s="1"/>
  <c r="K136" i="18"/>
  <c r="M136" i="18" s="1"/>
  <c r="K137" i="18"/>
  <c r="M137" i="18" s="1"/>
  <c r="K139" i="18"/>
  <c r="M139" i="18" s="1"/>
  <c r="K33" i="18"/>
  <c r="M33" i="18" s="1"/>
  <c r="K15" i="18"/>
  <c r="M15" i="18" s="1"/>
  <c r="K16" i="18"/>
  <c r="M16" i="18" s="1"/>
  <c r="K17" i="18"/>
  <c r="M17" i="18" s="1"/>
  <c r="K18" i="18"/>
  <c r="M18" i="18" s="1"/>
  <c r="K19" i="18"/>
  <c r="M19" i="18" s="1"/>
  <c r="K20" i="18"/>
  <c r="M20" i="18" s="1"/>
  <c r="K21" i="18"/>
  <c r="M21" i="18" s="1"/>
  <c r="K22" i="18"/>
  <c r="M22" i="18" s="1"/>
  <c r="K23" i="18"/>
  <c r="M23" i="18" s="1"/>
  <c r="K25" i="18"/>
  <c r="M25" i="18" s="1"/>
  <c r="K26" i="18"/>
  <c r="M26" i="18" s="1"/>
  <c r="K27" i="18"/>
  <c r="M27" i="18" s="1"/>
  <c r="K28" i="18"/>
  <c r="M28" i="18" s="1"/>
  <c r="K29" i="18"/>
  <c r="M29" i="18" s="1"/>
  <c r="K14" i="18"/>
  <c r="M14" i="18" s="1"/>
</calcChain>
</file>

<file path=xl/sharedStrings.xml><?xml version="1.0" encoding="utf-8"?>
<sst xmlns="http://schemas.openxmlformats.org/spreadsheetml/2006/main" count="696" uniqueCount="255">
  <si>
    <t>NOMBRE DEL EMPLEADO</t>
  </si>
  <si>
    <t>RENGLON</t>
  </si>
  <si>
    <t>No.</t>
  </si>
  <si>
    <t>022</t>
  </si>
  <si>
    <t>021</t>
  </si>
  <si>
    <t>011</t>
  </si>
  <si>
    <t>SUELDO BASE RENGLÓN 011</t>
  </si>
  <si>
    <t>NO.</t>
  </si>
  <si>
    <t>SUELDO BASE RENGLON 021</t>
  </si>
  <si>
    <t>VACANTE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</si>
  <si>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</si>
  <si>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</si>
  <si>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</si>
  <si>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</si>
  <si>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</si>
  <si>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</si>
  <si>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OSCAR LEONEL MONZÓN GUZMÁN</t>
  </si>
  <si>
    <t xml:space="preserve">DAVID EDUARDO BARRIENTOS CALLEJAS </t>
  </si>
  <si>
    <t>MILDA MARILI MOSCOSO OSORIO</t>
  </si>
  <si>
    <t>CARLOS ENRIQUE AGREDA PALMA</t>
  </si>
  <si>
    <t>GILDA LIZETH ZUÑIGA</t>
  </si>
  <si>
    <t>TREACY MARYNEZ ZEPEDA GALINDO</t>
  </si>
  <si>
    <t>BYRON ENRIQUE VILLANUEVA GONZALEZ</t>
  </si>
  <si>
    <t>MANUEL ESTUARDO VELASQUEZ VICENTE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</si>
  <si>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</si>
  <si>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</si>
  <si>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</si>
  <si>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</si>
  <si>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</si>
  <si>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JUAN PABLO ARREOLA ROSALES</t>
  </si>
  <si>
    <t>FRANCISCA JOVANA AGUILAR ARIAS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</si>
  <si>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</si>
  <si>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</si>
  <si>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</si>
  <si>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</si>
  <si>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</si>
  <si>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</si>
  <si>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MANUEL EUSEBIO NORATO GUTIERREZ</t>
  </si>
  <si>
    <t xml:space="preserve">JORGE AUGUSTO CRUZ MARTINEZ </t>
  </si>
  <si>
    <t>LORENA ANABELLA MORALES QUIROA</t>
  </si>
  <si>
    <t>GLORIA AMPARO GUZMAN RODRIGUEZ</t>
  </si>
  <si>
    <t>ERICK ROBERTO BORJA CRUZ</t>
  </si>
  <si>
    <t>LISTADO DE PLAZAS Y SALARIOS POR RENGLÓN</t>
  </si>
  <si>
    <t>GLORIA MARIBEL CHIROY MORALES</t>
  </si>
  <si>
    <t>GABRIEL ENRIQUE IXTACUY YAC</t>
  </si>
  <si>
    <t xml:space="preserve">ANITA MARIELA FERNANDEZ AGUILAR </t>
  </si>
  <si>
    <t>ELSA BEATRIZ ORANTES CACHUPE</t>
  </si>
  <si>
    <t>DIANA PAOLA GONZALEZ PIEDRASANTA</t>
  </si>
  <si>
    <t>SIMKHAT MIJANGOS ESCOBAR</t>
  </si>
  <si>
    <t>RICARDO AUGUSTO ECHEVERRIA</t>
  </si>
  <si>
    <t>ANA MARÍA CABRERA ÁLVAREZ</t>
  </si>
  <si>
    <t xml:space="preserve">JESSIKA LISETTE CHAVEZ MONTOYA </t>
  </si>
  <si>
    <t>VÍCTOR ARNOLDO CASTAÑEDA MUÑOZ</t>
  </si>
  <si>
    <t>UVALDO RANFERY JUAREZ MARROQUIN</t>
  </si>
  <si>
    <t>LILIAN ELIZABETH RODRIGUEZ LOPEZ</t>
  </si>
  <si>
    <t>EDGAR ARMANDO MORALES DE LEON</t>
  </si>
  <si>
    <t>JAQUELINNE CELESTE VIVAS MARTINEZ</t>
  </si>
  <si>
    <t>RUSMEN DANIEL ALEJANDRO MALDONADO FUENTES</t>
  </si>
  <si>
    <t>MARTHA GLORIA XOQUIC POZ</t>
  </si>
  <si>
    <t>BETZABETH MARISLEYSIS YAJAIRA RECINOS PIO</t>
  </si>
  <si>
    <t>MELANIE ALEXA PINEDA ALBIZUREZ</t>
  </si>
  <si>
    <t>JORGE LEONEL BORRAYO HERNANDEZ</t>
  </si>
  <si>
    <t>DIANA FABIOLA FLORES OROZCO DE MEDINA</t>
  </si>
  <si>
    <t>LUCY IVONNE HERRERA GARCÍA DE PERDOMO</t>
  </si>
  <si>
    <t>ANA LIGIA TOVAR LUARCA</t>
  </si>
  <si>
    <t>LUIS ALEJANDRO MENDOZA FIGUEROA</t>
  </si>
  <si>
    <t>ROCIO DEL PILAR ALVAREZ ROSALES</t>
  </si>
  <si>
    <t>PUESTO FUNCIONAL</t>
  </si>
  <si>
    <t>EVELYN VIVIANA CHAVEZ FUENTES</t>
  </si>
  <si>
    <t>ARIEL IVAN DE JESUS SALAZAR CUTZAL</t>
  </si>
  <si>
    <t>WILLIAM ALEXANDER ZAPETA OSORIO</t>
  </si>
  <si>
    <t>SERGIO MANOLO PINEDA CASTELLANOS</t>
  </si>
  <si>
    <t>GERBER DALAY MOLINA</t>
  </si>
  <si>
    <t>SONIA MILAGROS SEIJAS BAUTISTA</t>
  </si>
  <si>
    <t>HECTOR OSWALDO SOSA ORTIZ</t>
  </si>
  <si>
    <t>ANAYTE DEL ROSARIO CURUCHICH SIMON</t>
  </si>
  <si>
    <t>LOURDES ALBERTINA DIAZ CLAVERIA</t>
  </si>
  <si>
    <t>MAITÉ ALEJANDRA AVILA JUÁREZ</t>
  </si>
  <si>
    <t>MARÍA DE LOS ANGELES ZAVALA BONILLA</t>
  </si>
  <si>
    <t>PABLO MANUEL ANDRADE JACOBO</t>
  </si>
  <si>
    <t>RENGLÓN</t>
  </si>
  <si>
    <t>VICTORIA ARYLI DE LEÓN ESCOBAR</t>
  </si>
  <si>
    <t>SERGIO GIOVANNI LOPEZ LOPEZ</t>
  </si>
  <si>
    <t>RONALD DANIEL GALINDO ESCOBAR</t>
  </si>
  <si>
    <t>DULCE ESMERALDA ZÚÑIGA ESTRADA</t>
  </si>
  <si>
    <t>DULCE MARÍA DE LEÓN GARCÍA</t>
  </si>
  <si>
    <t>MARÍA LUCRECIA MONTEROS CUX</t>
  </si>
  <si>
    <t>JORGE MARIO LOARCA GARCÍA</t>
  </si>
  <si>
    <t>DAMARIS ESMERALDA MURALLES OSCAL</t>
  </si>
  <si>
    <t xml:space="preserve">JOSÉ ANTONIO ESTRADA FRANCO </t>
  </si>
  <si>
    <t>JUNIOR JOSUE ALCÁ TORRES</t>
  </si>
  <si>
    <t>SANDRA NOEMÍ CASTELLANOS OTZOY</t>
  </si>
  <si>
    <t>RAMÓN ALFREDO ESPINOZA PEÑATE</t>
  </si>
  <si>
    <t>ELISEO EVELIO REINA ARAGÓN</t>
  </si>
  <si>
    <t>ANA ELIDA YUMÁN BARRIOS</t>
  </si>
  <si>
    <t>AUGUSTO NAPOLEÓN MARTÍNEZ MÉNDEZ</t>
  </si>
  <si>
    <t>ELSA GUADALUPE PÉREZ JIMENEZ</t>
  </si>
  <si>
    <t>BONIFICACIÓN DECRETO 37-2001         RENGLÓN 015</t>
  </si>
  <si>
    <t>GIOVANNI ALFREDO VÁSQUEZ MEJÍA</t>
  </si>
  <si>
    <t>LUIS DANIEL ALEXANDER MOLINA CASTAÑAZA</t>
  </si>
  <si>
    <t>MARÍA SOLEDAD SOCH DE LEÓN</t>
  </si>
  <si>
    <t>FREDY JOEL GONZALEZ MONTENEGRO</t>
  </si>
  <si>
    <t>SONIA MARIBEL HERRERA CHÁVEZ</t>
  </si>
  <si>
    <t>HECTOR ALEJANDRO BARRIENTOS VILLAGRÁN</t>
  </si>
  <si>
    <t>CATHERINE FABIOLA VASQUEZ HERNÁNDEZ</t>
  </si>
  <si>
    <t>JUÁN PEDRO ESTEBAN MATEO</t>
  </si>
  <si>
    <t>INGRID JULISSA DE LA PAZ OLIVAREZ</t>
  </si>
  <si>
    <t>SANDRA LETICIA GRANADOS FURLAN DE RAMÍREZ</t>
  </si>
  <si>
    <t>WUILIAN VALENTÍN GUAMUCH TACATIC</t>
  </si>
  <si>
    <t>SILVIA CRISTINA LOPEZ CAPIR DE LÓPEZ</t>
  </si>
  <si>
    <t>ADRIANA LUDMILA ALVARADO ESPAÑA DE LÓPEZ</t>
  </si>
  <si>
    <t>KEHILLY IZABEL ARAGON ZEPEDA DE CERVANTES</t>
  </si>
  <si>
    <t>KARINA MARIBEL ALVARADO MORENO DE DEL VALLE</t>
  </si>
  <si>
    <t>DIRECTOR GENERAL</t>
  </si>
  <si>
    <t>ASISTENTE ADMINISTRATIVO DE JUNTA DIRECTIVA</t>
  </si>
  <si>
    <t>DIRECTOR DE AUDITORÍA INTERNA</t>
  </si>
  <si>
    <t>TÉCNICO DE FORTALECIMIENTO Y FOMENTO DE LA PARTICIPACIÓN CIUDADANA</t>
  </si>
  <si>
    <t>GUARDIÁN</t>
  </si>
  <si>
    <t>DIRECTOR FINANCIERO</t>
  </si>
  <si>
    <t>CONTADOR GENERAL</t>
  </si>
  <si>
    <t>TÉCNICO DE NÓMINA</t>
  </si>
  <si>
    <t>TÉCNICO DE INVENTARIO</t>
  </si>
  <si>
    <t>TÉCNICO DE ALMACÉN</t>
  </si>
  <si>
    <t>ASISTENTE ADMINISTRATIVO DE DIRECCIÓN GENERAL</t>
  </si>
  <si>
    <t>ASISTENTE DE DIRECCIÓN FINANCIERA</t>
  </si>
  <si>
    <t>OPERATIVO DE CENTRO DE COPIADO</t>
  </si>
  <si>
    <t>OPERATIVO DE SERVICIOS GENERALES</t>
  </si>
  <si>
    <t>ARTÍCULO 10. INFORMACIÓN PÚBLICA DE OFICIO. EMPLEADOS Y SERVIDORES PÚBLICOS RENGLÓN 011</t>
  </si>
  <si>
    <t>ARTÍCULO 10. INFORMACIÓN PÚBLICA DE OFICIO. EMPLEADOS Y SERVIDORES PÚBLICOS RENGLÓN 022</t>
  </si>
  <si>
    <t>SUBDIRECTOR GENERAL</t>
  </si>
  <si>
    <t>ASISTENTE ADMINISTRATIVO DE SUBDIRECCIÓN GENERAL</t>
  </si>
  <si>
    <t xml:space="preserve">ENCARGADO DE GESTIÓN Y COOPERACIÓN </t>
  </si>
  <si>
    <t>DIRECTOR DE ASESORÍA JURÍDICA</t>
  </si>
  <si>
    <t>ASESOR JURÍDICO</t>
  </si>
  <si>
    <t>TÉCNICO JURÍDICO</t>
  </si>
  <si>
    <t>DIRECTOR DE RECURSOS HUMANOS</t>
  </si>
  <si>
    <t>PROFESIONAL DE FORMACIÓN DEL RECURSO HUMANO</t>
  </si>
  <si>
    <t xml:space="preserve">ASISTENTE DE DIRECCIÓN DE RECURSOS HUMANOS </t>
  </si>
  <si>
    <t xml:space="preserve">DIRECTORA DE PLANIFICACIÓN </t>
  </si>
  <si>
    <t>JEFE DE PLANIFICACIÓN E INVESTIGACIÓN ESTADÍSTICA</t>
  </si>
  <si>
    <t>TÉCNICO DE PLANIFICACIÓN</t>
  </si>
  <si>
    <t>TÉCNICO DE MONITOREO Y EVALUACIÓN</t>
  </si>
  <si>
    <t>TECNICO DE ANÁLISIS Y DATOS ESTADÍSTICOS</t>
  </si>
  <si>
    <t>TÉCNICO DE ANÁLISIS Y DATOS ESTADÍSTICOS</t>
  </si>
  <si>
    <t>DIRECTOR ADMINISTRATIVO</t>
  </si>
  <si>
    <t xml:space="preserve">ASISTENTE DE LA DIRECCIÓN ADMINISTRATIVA </t>
  </si>
  <si>
    <t>ENCARGADO ADMINISTRATIVO</t>
  </si>
  <si>
    <t>ENCARGADO TÉCNICO EN SERVICIOS GENERALES</t>
  </si>
  <si>
    <t>TÉCNICO DE INFORMÁTICA</t>
  </si>
  <si>
    <t>TÉCNICO DE ARCHIVO</t>
  </si>
  <si>
    <t>PILOTO</t>
  </si>
  <si>
    <t>RECEPCIONISTA</t>
  </si>
  <si>
    <t>MENSAJERO</t>
  </si>
  <si>
    <t>JEFE DEL DEPARTAMENTO DE COMPRAS</t>
  </si>
  <si>
    <t>TÉCNICO DE COMPRAS</t>
  </si>
  <si>
    <t>JEFE DE LA UNIDAD DE COMUNICACIÓN  Y RELACIONES PÚBLICAS</t>
  </si>
  <si>
    <t>TÉCNICO DE DISEÑO GRÁFICO</t>
  </si>
  <si>
    <t>TÉCNICO  DE COMUNICACIÓN Y PRENSA</t>
  </si>
  <si>
    <t>TÉCNICO DE ACCESO A LA INFORMACIÓN PÚBLICA</t>
  </si>
  <si>
    <t>TÉCNICO DE AUDITORÍA INTERNA</t>
  </si>
  <si>
    <t>TÉCNICO DE PRESUPUESTO</t>
  </si>
  <si>
    <t>TESORERO</t>
  </si>
  <si>
    <t>TÉCNICO DE TESORERÍA</t>
  </si>
  <si>
    <t xml:space="preserve">TÉCNICO DE CENTRO DE COSTO </t>
  </si>
  <si>
    <t>TÉCNICO DE CONTABILIDAD</t>
  </si>
  <si>
    <t xml:space="preserve">DIRECTOR TÉCNICO </t>
  </si>
  <si>
    <t>SUBDIRECTOR TÉCNICO</t>
  </si>
  <si>
    <t>ASISTENTE DE DIRECCIÓN TÉCNICA</t>
  </si>
  <si>
    <t>JEFE DEL DEPARTAMENTO DE SUBSECTORES</t>
  </si>
  <si>
    <t>TÉCNICO DE SUBSECTORES</t>
  </si>
  <si>
    <t>SECRETARIA DEL DEPARTAMENTO DE SUBSECTORES</t>
  </si>
  <si>
    <t>JEFE DEL DEPARTAMENTO DE PROMOCIÓN DE ACCESO A LOS DERECHOS DE LAS PERSONAS CON DISCAPACIDAD</t>
  </si>
  <si>
    <t xml:space="preserve">TÉCNICO DE PROMOCIÓN DE ACCESO A LOS DERECHOS DE LAS PERSONAS CON DISCAPACIDAD </t>
  </si>
  <si>
    <t>TÉCNICO DE PROMOCIÓN DE ACCESO A LOS DERECHOS DE LAS PERSONAS CON DISCAPACIDAD</t>
  </si>
  <si>
    <t>ENCARGADO DE LA UNIDAD DE LENGUA DE SEÑAS</t>
  </si>
  <si>
    <t>TÉCNICO DE LENGUA DE SEÑAS</t>
  </si>
  <si>
    <t xml:space="preserve">JEFE DEL DEPARTAMENTO DE FORTALECIMIENTO Y FOMENTO DE LA PARTICIPACIÓN CIUDADANA </t>
  </si>
  <si>
    <t>SECRETARIA DEL DEPARTAMENTO DE FORTALECIMIENTO Y FOMENTO DE LA PARTICIPACIÓN CIUDADANA</t>
  </si>
  <si>
    <t>JEFE DEL DEPARTAMENTO DE INCIDENCIA POLÍTICA E INSTITUCIONAL</t>
  </si>
  <si>
    <t>TÉCNICO DE INCIDENCIA POLÍTICA E INSTITUCIONAL</t>
  </si>
  <si>
    <t>SECRETARIA DEL DEPARTAMENTO DE INCIDENCIA POLÍTICA E INSTITUCIONAL</t>
  </si>
  <si>
    <t>JEFE DEL DEPARTAMENTO DE SERVICIO NACIONAL DE DISCAPACIDAD</t>
  </si>
  <si>
    <t>COORDINADOR REGIONAL</t>
  </si>
  <si>
    <t>SECRETARIA DEL DEPARTAMENTO DE SERVICIO NACIONAL DE DISCAPACIDAD</t>
  </si>
  <si>
    <t>DELEGADO DEPARTAMENTAL (SANTA ROSA)</t>
  </si>
  <si>
    <t>DELEGADO DEPARTAMENTAL (CHIMALTENANGO)</t>
  </si>
  <si>
    <t>DELEGADO DEPARTAMENTAL (SOLOLÁ)</t>
  </si>
  <si>
    <t>DELEGADO DEPARTAMENTAL (ALTA VERAPAZ)</t>
  </si>
  <si>
    <t>DELEGADO DEPARTAMENTAL (BAJA VERAPAZ)</t>
  </si>
  <si>
    <t>DELEGADO DEPARTAMENTAL (ZACAPA)</t>
  </si>
  <si>
    <t>DELEGADO DEPARTAMENTAL (CHIQUIMULA)</t>
  </si>
  <si>
    <t>DELEGADO DEPARTAMENTAL (JUTIAPA)</t>
  </si>
  <si>
    <t>DELEGADO DEPARTAMENTAL (RETALHULEU)</t>
  </si>
  <si>
    <t>DELEGADO DEPARTAMENTAL (EL PROGRESO)</t>
  </si>
  <si>
    <t>DELEGADO DEPARTAMENTAL (GUATEMALA)</t>
  </si>
  <si>
    <t>DELEGADO DEPARTAMENTAL (TOTONICAPÁN)</t>
  </si>
  <si>
    <t>DELEGADO DEPARTAMENTAL (QUETZALTENANGO)</t>
  </si>
  <si>
    <t>DELEGADO DEPARTAMENTAL (PETÉN)</t>
  </si>
  <si>
    <t>DELEGADO DEPARTAMENTAL (SAN MARCOS)</t>
  </si>
  <si>
    <t>DELEGADO DEPARTAMENTAL (QUICHÉ)</t>
  </si>
  <si>
    <t>DELEGADO TÉCNICO DEPARTAMENTAL (SACATEPÉQUEZ)</t>
  </si>
  <si>
    <t>DELEGADO TÉCNICO DEPARTAMENTAL</t>
  </si>
  <si>
    <t>DELEGADO TÉCNICO DEPARTAMENTAL (ESCUINTLA)</t>
  </si>
  <si>
    <t>DELEGADO TÉCNICO DEPARTAMENTAL (HUEHUETENANGO)</t>
  </si>
  <si>
    <t>DELEGADO TÉCNICO DEPARTAMENTAL (SUCHITEPÉQUEZ)</t>
  </si>
  <si>
    <t>DELEGADO TÉCNICO DEPARTAMENTAL (JALAPA)</t>
  </si>
  <si>
    <t>DELEGADO TÉCNICO DEPARTAMENTAL (IZABAL)</t>
  </si>
  <si>
    <t>ENCARGADO DE LA UNIDAD DE INTERSECCIONALIDAD</t>
  </si>
  <si>
    <t>ASISTENTE SUPERNUMERARIO</t>
  </si>
  <si>
    <t>TÉCNICO I SUPERNUMERARIO</t>
  </si>
  <si>
    <t>SECRETARIA DEL DEPARTAMENTO DE PROMOCIÓN DE ACCESO A LOS DERECHOS DE LAS PERSONAS CON DISCAPACIDAD</t>
  </si>
  <si>
    <r>
      <rPr>
        <b/>
        <sz val="12"/>
        <color theme="1"/>
        <rFont val="Times New Roman"/>
        <family val="1"/>
      </rPr>
      <t xml:space="preserve">ENTIDAD: </t>
    </r>
    <r>
      <rPr>
        <sz val="12"/>
        <color theme="1"/>
        <rFont val="Times New Roman"/>
        <family val="1"/>
      </rPr>
      <t>CONSEJO NACIONAL PARA LA ATENCIÓN DE LAS PERSONAS CON DISCAPACIDAD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–CONADI-</t>
    </r>
  </si>
  <si>
    <r>
      <rPr>
        <b/>
        <sz val="12"/>
        <color theme="1"/>
        <rFont val="Times New Roman"/>
        <family val="1"/>
      </rPr>
      <t xml:space="preserve">DIRECCIÓN: </t>
    </r>
    <r>
      <rPr>
        <sz val="12"/>
        <color theme="1"/>
        <rFont val="Times New Roman"/>
        <family val="1"/>
      </rPr>
      <t>1A AVENIDA 4-18 y 4-19, ZONA 1, GUATEMALA, CIUDAD</t>
    </r>
  </si>
  <si>
    <r>
      <rPr>
        <b/>
        <sz val="12"/>
        <color theme="1"/>
        <rFont val="Times New Roman"/>
        <family val="1"/>
      </rPr>
      <t xml:space="preserve">HORARIO DE ATENCIÓN: </t>
    </r>
    <r>
      <rPr>
        <sz val="12"/>
        <color theme="1"/>
        <rFont val="Times New Roman"/>
        <family val="1"/>
      </rPr>
      <t>LUNES A VIERNES DE 08:00 A 16:30 HORAS.</t>
    </r>
  </si>
  <si>
    <r>
      <rPr>
        <b/>
        <sz val="12"/>
        <color theme="1"/>
        <rFont val="Times New Roman"/>
        <family val="1"/>
      </rPr>
      <t xml:space="preserve">TELÉFONO: </t>
    </r>
    <r>
      <rPr>
        <sz val="12"/>
        <color theme="1"/>
        <rFont val="Times New Roman"/>
        <family val="1"/>
      </rPr>
      <t>25016800</t>
    </r>
  </si>
  <si>
    <r>
      <t>DIRECTOR GENERAL:</t>
    </r>
    <r>
      <rPr>
        <sz val="12"/>
        <color theme="1"/>
        <rFont val="Times New Roman"/>
        <family val="1"/>
      </rPr>
      <t xml:space="preserve"> MAITÉ ALEJANDRA AVILA JUÁREZ</t>
    </r>
  </si>
  <si>
    <r>
      <rPr>
        <b/>
        <sz val="12"/>
        <color theme="1"/>
        <rFont val="Times New Roman"/>
        <family val="1"/>
      </rPr>
      <t>ENCARGADO DE ACTUALIZACIÓN:</t>
    </r>
    <r>
      <rPr>
        <sz val="12"/>
        <color theme="1"/>
        <rFont val="Times New Roman"/>
        <family val="1"/>
      </rPr>
      <t xml:space="preserve">  MELANIE ALEXA PINEDA ALBIZUREZ</t>
    </r>
  </si>
  <si>
    <t>ARTÍCULO 10. INFORMACIÓN PÚBLICA DE OFICIO. EMPLEADOS Y SERVIDORES PÚBLICOS RENGLÓN 021</t>
  </si>
  <si>
    <r>
      <t xml:space="preserve">CORREO INSTITUCIONAL: </t>
    </r>
    <r>
      <rPr>
        <sz val="12"/>
        <color theme="1"/>
        <rFont val="Times New Roman"/>
        <family val="1"/>
      </rPr>
      <t>conadi@conadi.gob.gt</t>
    </r>
  </si>
  <si>
    <t>VIÁTICOS</t>
  </si>
  <si>
    <t>DIETAS</t>
  </si>
  <si>
    <t>TOTAL SALARIO DEVENGADO</t>
  </si>
  <si>
    <t>BONIFICACIÓN POR ANTIGÜEDAD
RENGLÓN 013</t>
  </si>
  <si>
    <t>BONIFICACIÓN PROFESIONAL 
RENGLÓN 014</t>
  </si>
  <si>
    <t>SUELDO BASE RENGLÓN 022</t>
  </si>
  <si>
    <t>COMPLEMENTO SALARIAL 
RENGLÓN 012</t>
  </si>
  <si>
    <t>BONIFICACIÓN DECRETO 37-2001         RENGLÓN 027</t>
  </si>
  <si>
    <t>COMPLEMENTO SALARIAL 
RENGLON 024</t>
  </si>
  <si>
    <t>BONIFICACIÓN POR ANTIGÜEDAD 
RENGLÓN 025</t>
  </si>
  <si>
    <t>BONIFICACIÓN PROFESIONAL 
RENGLÓN 026</t>
  </si>
  <si>
    <r>
      <rPr>
        <b/>
        <sz val="11"/>
        <color theme="1"/>
        <rFont val="Times New Roman"/>
        <family val="1"/>
      </rPr>
      <t xml:space="preserve">ENTIDAD: </t>
    </r>
    <r>
      <rPr>
        <sz val="11"/>
        <color theme="1"/>
        <rFont val="Times New Roman"/>
        <family val="1"/>
      </rPr>
      <t>CONSEJO NACIONAL PARA LA ATENCIÓN DE LAS PERSONAS CON DISCAPACIDAD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–CONADI-</t>
    </r>
  </si>
  <si>
    <r>
      <rPr>
        <b/>
        <sz val="11"/>
        <color theme="1"/>
        <rFont val="Times New Roman"/>
        <family val="1"/>
      </rPr>
      <t xml:space="preserve">DIRECCIÓN: </t>
    </r>
    <r>
      <rPr>
        <sz val="11"/>
        <color theme="1"/>
        <rFont val="Times New Roman"/>
        <family val="1"/>
      </rPr>
      <t>1A AVENIDA 4-18 y 4-19, ZONA 1, GUATEMALA, CIUDAD</t>
    </r>
  </si>
  <si>
    <r>
      <rPr>
        <b/>
        <sz val="11"/>
        <color theme="1"/>
        <rFont val="Times New Roman"/>
        <family val="1"/>
      </rPr>
      <t xml:space="preserve">HORARIO DE ATENCIÓN: </t>
    </r>
    <r>
      <rPr>
        <sz val="11"/>
        <color theme="1"/>
        <rFont val="Times New Roman"/>
        <family val="1"/>
      </rPr>
      <t>LUNES A VIERNES DE 08:00 A 16:30 HORAS.</t>
    </r>
  </si>
  <si>
    <r>
      <rPr>
        <b/>
        <sz val="11"/>
        <color theme="1"/>
        <rFont val="Times New Roman"/>
        <family val="1"/>
      </rPr>
      <t xml:space="preserve">TELÉFONO: </t>
    </r>
    <r>
      <rPr>
        <sz val="11"/>
        <color theme="1"/>
        <rFont val="Times New Roman"/>
        <family val="1"/>
      </rPr>
      <t>25016800</t>
    </r>
  </si>
  <si>
    <r>
      <t xml:space="preserve">CORREO INSTITUCIONAL: </t>
    </r>
    <r>
      <rPr>
        <sz val="11"/>
        <color theme="1"/>
        <rFont val="Times New Roman"/>
        <family val="1"/>
      </rPr>
      <t>conadi@conadi.gob.gt</t>
    </r>
  </si>
  <si>
    <r>
      <t>DIRECTOR GENERAL:</t>
    </r>
    <r>
      <rPr>
        <sz val="11"/>
        <color theme="1"/>
        <rFont val="Times New Roman"/>
        <family val="1"/>
      </rPr>
      <t xml:space="preserve"> MAITÉ ALEJANDRA AVILA JUÁREZ</t>
    </r>
  </si>
  <si>
    <r>
      <rPr>
        <b/>
        <sz val="11"/>
        <color theme="1"/>
        <rFont val="Times New Roman"/>
        <family val="1"/>
      </rPr>
      <t>ENCARGADO DE ACTUALIZACIÓN:</t>
    </r>
    <r>
      <rPr>
        <sz val="11"/>
        <color theme="1"/>
        <rFont val="Times New Roman"/>
        <family val="1"/>
      </rPr>
      <t xml:space="preserve">  MELANIE ALEXA PINEDA ALBIZUREZ</t>
    </r>
  </si>
  <si>
    <t>BONIFICACIÓN PROFESIONAL
 RENGLÓN 026</t>
  </si>
  <si>
    <t>SERVCIOS EXTRAORDINARIOS PERSONAL TEMPORAL</t>
  </si>
  <si>
    <t>SERVICIOS EXTRAORDINARIOS PERSONAL PERMANENTE</t>
  </si>
  <si>
    <t>LISTADO DE EMPLEADOS Y SERVIDORES PÚBLICOS ACTIVOS POR RENGLÓN</t>
  </si>
  <si>
    <t>JACKSON FRANCISCO NORIEGA RUIZ</t>
  </si>
  <si>
    <t>HÉCTOR OSWALDO SOSA ORTÍZ</t>
  </si>
  <si>
    <t>MELVYN ADILIO GRAMAJO GÁMEZ</t>
  </si>
  <si>
    <t>RODOLFO RAÚL ORTEGA CASTILLO</t>
  </si>
  <si>
    <r>
      <rPr>
        <b/>
        <sz val="12"/>
        <color theme="1"/>
        <rFont val="Times New Roman"/>
        <family val="1"/>
      </rPr>
      <t>CORRESPONDE AL MES DE</t>
    </r>
    <r>
      <rPr>
        <sz val="12"/>
        <color theme="1"/>
        <rFont val="Times New Roman"/>
        <family val="1"/>
      </rPr>
      <t>: MARZO 2026</t>
    </r>
  </si>
  <si>
    <r>
      <t>FECHA DE ACTUALIZACIÓN:</t>
    </r>
    <r>
      <rPr>
        <sz val="12"/>
        <color theme="1"/>
        <rFont val="Times New Roman"/>
        <family val="1"/>
      </rPr>
      <t xml:space="preserve">  08/04/2026</t>
    </r>
  </si>
  <si>
    <t>FAVIOLA ANTONIA MONROY LIMA</t>
  </si>
  <si>
    <t>JOSÉ ANDRES CHÁVEZ MALDONADO</t>
  </si>
  <si>
    <t>SOFÍA ALEJANDRA CAMINADE VALENZUELA</t>
  </si>
  <si>
    <t>SILVIA LORENA CASTAÑON GUERRA</t>
  </si>
  <si>
    <t>DIEGO ALBERTO LLARENA FERNÁNDEZ</t>
  </si>
  <si>
    <t>NALLELY ALEJANDRA AJÍN ZEPEDA</t>
  </si>
  <si>
    <r>
      <rPr>
        <b/>
        <sz val="11"/>
        <color theme="1"/>
        <rFont val="Times New Roman"/>
        <family val="1"/>
      </rPr>
      <t>CORRESPONDE AL MES DE</t>
    </r>
    <r>
      <rPr>
        <sz val="11"/>
        <color theme="1"/>
        <rFont val="Times New Roman"/>
        <family val="1"/>
      </rPr>
      <t>: MARZO 2026</t>
    </r>
  </si>
  <si>
    <r>
      <t>FECHA DE ACTUALIZACIÓN:</t>
    </r>
    <r>
      <rPr>
        <sz val="11"/>
        <color theme="1"/>
        <rFont val="Times New Roman"/>
        <family val="1"/>
      </rPr>
      <t xml:space="preserve">  08/04/2026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</si>
</sst>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6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9"/>
      <color theme="1" tint="4.9989318521683403E-2"/>
      <name val="Times New Roman"/>
      <family val="1"/>
    </font>
    <font>
      <sz val="9"/>
      <color rgb="FF000000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4" borderId="0" applyNumberForma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2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6" fillId="0" borderId="13" xfId="0" applyFont="1" applyFill="1" applyBorder="1"/>
    <xf numFmtId="49" fontId="6" fillId="0" borderId="3" xfId="0" applyNumberFormat="1" applyFont="1" applyFill="1" applyBorder="1" applyAlignment="1">
      <alignment horizontal="center"/>
    </xf>
    <xf numFmtId="0" fontId="4" fillId="0" borderId="0" xfId="0" applyFont="1" applyFill="1"/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49" fontId="6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6" fillId="0" borderId="4" xfId="0" applyNumberFormat="1" applyFont="1" applyFill="1" applyBorder="1" applyAlignment="1">
      <alignment horizontal="center"/>
    </xf>
    <xf numFmtId="0" fontId="6" fillId="0" borderId="1" xfId="1" applyFont="1" applyFill="1" applyBorder="1"/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/>
    <xf numFmtId="49" fontId="6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1" applyFont="1" applyFill="1" applyBorder="1"/>
    <xf numFmtId="0" fontId="6" fillId="5" borderId="15" xfId="0" applyFont="1" applyFill="1" applyBorder="1" applyAlignment="1">
      <alignment horizontal="center" vertical="center"/>
    </xf>
    <xf numFmtId="0" fontId="6" fillId="5" borderId="1" xfId="0" applyFont="1" applyFill="1" applyBorder="1"/>
    <xf numFmtId="49" fontId="6" fillId="5" borderId="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vertical="center" wrapText="1"/>
    </xf>
    <xf numFmtId="49" fontId="6" fillId="5" borderId="5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5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44" fontId="11" fillId="0" borderId="1" xfId="0" applyNumberFormat="1" applyFont="1" applyFill="1" applyBorder="1" applyAlignment="1">
      <alignment horizontal="center" vertical="center"/>
    </xf>
    <xf numFmtId="44" fontId="14" fillId="2" borderId="8" xfId="0" applyNumberFormat="1" applyFont="1" applyFill="1" applyBorder="1" applyAlignment="1">
      <alignment horizontal="center" vertical="center" wrapText="1"/>
    </xf>
    <xf numFmtId="44" fontId="14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4" fontId="11" fillId="0" borderId="0" xfId="0" applyNumberFormat="1" applyFont="1" applyAlignment="1">
      <alignment horizontal="center" vertical="center"/>
    </xf>
    <xf numFmtId="44" fontId="11" fillId="0" borderId="13" xfId="0" applyNumberFormat="1" applyFont="1" applyFill="1" applyBorder="1" applyAlignment="1">
      <alignment horizontal="center" vertical="center"/>
    </xf>
    <xf numFmtId="44" fontId="11" fillId="0" borderId="3" xfId="0" applyNumberFormat="1" applyFont="1" applyFill="1" applyBorder="1" applyAlignment="1">
      <alignment horizontal="center" vertical="center"/>
    </xf>
    <xf numFmtId="44" fontId="11" fillId="0" borderId="4" xfId="0" applyNumberFormat="1" applyFont="1" applyFill="1" applyBorder="1" applyAlignment="1">
      <alignment horizontal="center" vertical="center"/>
    </xf>
    <xf numFmtId="44" fontId="11" fillId="5" borderId="1" xfId="0" applyNumberFormat="1" applyFont="1" applyFill="1" applyBorder="1" applyAlignment="1">
      <alignment horizontal="center" vertical="center"/>
    </xf>
    <xf numFmtId="44" fontId="11" fillId="5" borderId="4" xfId="0" applyNumberFormat="1" applyFont="1" applyFill="1" applyBorder="1" applyAlignment="1">
      <alignment horizontal="center" vertical="center"/>
    </xf>
    <xf numFmtId="44" fontId="11" fillId="0" borderId="10" xfId="0" applyNumberFormat="1" applyFont="1" applyFill="1" applyBorder="1" applyAlignment="1">
      <alignment horizontal="center" vertical="center"/>
    </xf>
    <xf numFmtId="44" fontId="11" fillId="0" borderId="5" xfId="0" applyNumberFormat="1" applyFont="1" applyFill="1" applyBorder="1" applyAlignment="1">
      <alignment horizontal="center" vertical="center"/>
    </xf>
    <xf numFmtId="44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1" fillId="0" borderId="0" xfId="0" applyFont="1" applyFill="1" applyAlignment="1"/>
    <xf numFmtId="44" fontId="12" fillId="5" borderId="4" xfId="0" applyNumberFormat="1" applyFont="1" applyFill="1" applyBorder="1" applyAlignment="1">
      <alignment horizontal="center" vertical="center"/>
    </xf>
    <xf numFmtId="44" fontId="12" fillId="5" borderId="10" xfId="0" applyNumberFormat="1" applyFont="1" applyFill="1" applyBorder="1" applyAlignment="1">
      <alignment horizontal="left" vertical="center"/>
    </xf>
    <xf numFmtId="44" fontId="12" fillId="5" borderId="10" xfId="0" applyNumberFormat="1" applyFont="1" applyFill="1" applyBorder="1" applyAlignment="1">
      <alignment horizontal="center" vertical="center"/>
    </xf>
    <xf numFmtId="44" fontId="12" fillId="5" borderId="5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49" fontId="6" fillId="0" borderId="22" xfId="0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 vertical="center"/>
    </xf>
    <xf numFmtId="44" fontId="11" fillId="0" borderId="21" xfId="0" applyNumberFormat="1" applyFont="1" applyFill="1" applyBorder="1" applyAlignment="1">
      <alignment horizontal="center" vertical="center"/>
    </xf>
    <xf numFmtId="44" fontId="11" fillId="0" borderId="22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49" fontId="6" fillId="5" borderId="3" xfId="0" applyNumberFormat="1" applyFont="1" applyFill="1" applyBorder="1" applyAlignment="1">
      <alignment horizontal="center"/>
    </xf>
    <xf numFmtId="44" fontId="12" fillId="0" borderId="1" xfId="0" applyNumberFormat="1" applyFont="1" applyFill="1" applyBorder="1" applyAlignment="1">
      <alignment horizontal="center" vertical="center"/>
    </xf>
    <xf numFmtId="44" fontId="12" fillId="0" borderId="4" xfId="0" applyNumberFormat="1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left" vertical="center" wrapText="1"/>
    </xf>
    <xf numFmtId="44" fontId="11" fillId="5" borderId="13" xfId="0" applyNumberFormat="1" applyFont="1" applyFill="1" applyBorder="1" applyAlignment="1">
      <alignment horizontal="center" vertical="center"/>
    </xf>
    <xf numFmtId="44" fontId="11" fillId="5" borderId="3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3" borderId="1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</cellXfs>
  <cellStyles count="10">
    <cellStyle name="Incorrecto" xfId="1" builtinId="27"/>
    <cellStyle name="Millares 2" xfId="3"/>
    <cellStyle name="Millares 3" xfId="4"/>
    <cellStyle name="Moneda 2" xfId="2"/>
    <cellStyle name="Normal" xfId="0" builtinId="0"/>
    <cellStyle name="Normal 2" xfId="5"/>
    <cellStyle name="Normal 2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colors>
    <mruColors>
      <color rgb="FFFFFF99"/>
      <color rgb="FFFFFF66"/>
      <color rgb="FFFFFFCC"/>
      <color rgb="FFCCFFFF"/>
      <color rgb="FFCCCCFF"/>
      <color rgb="FF99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972256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77081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914400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19225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3"/>
  <sheetViews>
    <sheetView showGridLines="0" topLeftCell="A16" zoomScaleNormal="100" workbookViewId="0">
      <selection activeCell="B20" sqref="B20"/>
    </sheetView>
  </sheetViews>
  <sheetFormatPr baseColWidth="10" defaultRowHeight="15" customHeight="1" x14ac:dyDescent="0.25"/>
  <cols>
    <col min="1" max="1" width="9.42578125" style="1" bestFit="1" customWidth="1"/>
    <col min="2" max="2" width="65" style="2" customWidth="1"/>
    <col min="3" max="3" width="134.140625" style="2" customWidth="1"/>
    <col min="4" max="4" width="16" style="2" bestFit="1" customWidth="1"/>
    <col min="5" max="16384" width="11.42578125" style="2"/>
  </cols>
  <sheetData>
    <row r="1" spans="1:4" ht="90" customHeight="1" x14ac:dyDescent="0.25">
      <c r="A1" s="114"/>
      <c r="B1" s="114"/>
      <c r="C1" s="114"/>
      <c r="D1" s="114"/>
    </row>
    <row r="2" spans="1:4" ht="20.25" x14ac:dyDescent="0.25">
      <c r="A2" s="44"/>
      <c r="B2" s="119" t="s">
        <v>240</v>
      </c>
      <c r="C2" s="119"/>
      <c r="D2" s="119"/>
    </row>
    <row r="3" spans="1:4" ht="15" customHeight="1" x14ac:dyDescent="0.25">
      <c r="A3" s="2"/>
      <c r="B3" s="115" t="s">
        <v>211</v>
      </c>
      <c r="C3" s="115"/>
      <c r="D3" s="115"/>
    </row>
    <row r="4" spans="1:4" ht="15" customHeight="1" x14ac:dyDescent="0.25">
      <c r="A4" s="2"/>
      <c r="B4" s="115" t="s">
        <v>212</v>
      </c>
      <c r="C4" s="115"/>
      <c r="D4" s="115"/>
    </row>
    <row r="5" spans="1:4" ht="15" customHeight="1" x14ac:dyDescent="0.25">
      <c r="A5" s="2"/>
      <c r="B5" s="115" t="s">
        <v>213</v>
      </c>
      <c r="C5" s="115"/>
      <c r="D5" s="115"/>
    </row>
    <row r="6" spans="1:4" ht="15" customHeight="1" x14ac:dyDescent="0.25">
      <c r="A6" s="2"/>
      <c r="B6" s="43" t="s">
        <v>214</v>
      </c>
      <c r="C6" s="118" t="s">
        <v>218</v>
      </c>
      <c r="D6" s="118"/>
    </row>
    <row r="7" spans="1:4" ht="15" customHeight="1" x14ac:dyDescent="0.25">
      <c r="A7" s="2"/>
      <c r="B7" s="117" t="s">
        <v>215</v>
      </c>
      <c r="C7" s="117"/>
      <c r="D7" s="117"/>
    </row>
    <row r="8" spans="1:4" ht="15" customHeight="1" x14ac:dyDescent="0.25">
      <c r="A8" s="2"/>
      <c r="B8" s="115" t="s">
        <v>216</v>
      </c>
      <c r="C8" s="115"/>
      <c r="D8" s="115"/>
    </row>
    <row r="9" spans="1:4" ht="15" customHeight="1" x14ac:dyDescent="0.25">
      <c r="A9" s="2"/>
      <c r="B9" s="116" t="s">
        <v>246</v>
      </c>
      <c r="C9" s="116"/>
      <c r="D9" s="116"/>
    </row>
    <row r="10" spans="1:4" ht="15" customHeight="1" x14ac:dyDescent="0.25">
      <c r="A10" s="2"/>
      <c r="B10" s="115" t="s">
        <v>245</v>
      </c>
      <c r="C10" s="115"/>
      <c r="D10" s="115"/>
    </row>
    <row r="11" spans="1:4" ht="15" customHeight="1" thickBot="1" x14ac:dyDescent="0.3"/>
    <row r="12" spans="1:4" ht="15" customHeight="1" thickBot="1" x14ac:dyDescent="0.3">
      <c r="A12" s="111" t="s">
        <v>127</v>
      </c>
      <c r="B12" s="112"/>
      <c r="C12" s="112"/>
      <c r="D12" s="113"/>
    </row>
    <row r="13" spans="1:4" ht="15" customHeight="1" thickBot="1" x14ac:dyDescent="0.3">
      <c r="A13" s="3" t="s">
        <v>7</v>
      </c>
      <c r="B13" s="4" t="s">
        <v>0</v>
      </c>
      <c r="C13" s="4" t="s">
        <v>67</v>
      </c>
      <c r="D13" s="5" t="s">
        <v>80</v>
      </c>
    </row>
    <row r="14" spans="1:4" s="10" customFormat="1" ht="15" customHeight="1" x14ac:dyDescent="0.25">
      <c r="A14" s="6">
        <v>1</v>
      </c>
      <c r="B14" s="7" t="s">
        <v>77</v>
      </c>
      <c r="C14" s="8" t="s">
        <v>113</v>
      </c>
      <c r="D14" s="9" t="s">
        <v>5</v>
      </c>
    </row>
    <row r="15" spans="1:4" s="10" customFormat="1" ht="15" customHeight="1" x14ac:dyDescent="0.25">
      <c r="A15" s="11">
        <v>2</v>
      </c>
      <c r="B15" s="30" t="s">
        <v>38</v>
      </c>
      <c r="C15" s="13" t="s">
        <v>115</v>
      </c>
      <c r="D15" s="16" t="s">
        <v>5</v>
      </c>
    </row>
    <row r="16" spans="1:4" s="10" customFormat="1" ht="15" customHeight="1" x14ac:dyDescent="0.25">
      <c r="A16" s="11">
        <v>3</v>
      </c>
      <c r="B16" s="13" t="s">
        <v>16</v>
      </c>
      <c r="C16" s="13" t="s">
        <v>118</v>
      </c>
      <c r="D16" s="16" t="s">
        <v>5</v>
      </c>
    </row>
    <row r="17" spans="1:4" s="10" customFormat="1" ht="15" customHeight="1" x14ac:dyDescent="0.25">
      <c r="A17" s="11">
        <v>4</v>
      </c>
      <c r="B17" s="13" t="s">
        <v>37</v>
      </c>
      <c r="C17" s="13" t="s">
        <v>119</v>
      </c>
      <c r="D17" s="16" t="s">
        <v>5</v>
      </c>
    </row>
    <row r="18" spans="1:4" s="10" customFormat="1" ht="15" customHeight="1" x14ac:dyDescent="0.25">
      <c r="A18" s="11">
        <v>5</v>
      </c>
      <c r="B18" s="13" t="s">
        <v>12</v>
      </c>
      <c r="C18" s="13" t="s">
        <v>116</v>
      </c>
      <c r="D18" s="16" t="s">
        <v>5</v>
      </c>
    </row>
    <row r="19" spans="1:4" s="10" customFormat="1" ht="15" customHeight="1" x14ac:dyDescent="0.25">
      <c r="A19" s="31">
        <v>6</v>
      </c>
      <c r="B19" s="32" t="s">
        <v>9</v>
      </c>
      <c r="C19" s="32" t="s">
        <v>116</v>
      </c>
      <c r="D19" s="33" t="s">
        <v>5</v>
      </c>
    </row>
    <row r="20" spans="1:4" s="10" customFormat="1" ht="15" customHeight="1" x14ac:dyDescent="0.25">
      <c r="A20" s="11">
        <v>7</v>
      </c>
      <c r="B20" s="17" t="s">
        <v>60</v>
      </c>
      <c r="C20" s="13" t="s">
        <v>120</v>
      </c>
      <c r="D20" s="16" t="s">
        <v>5</v>
      </c>
    </row>
    <row r="21" spans="1:4" s="10" customFormat="1" ht="15" customHeight="1" x14ac:dyDescent="0.25">
      <c r="A21" s="11">
        <v>8</v>
      </c>
      <c r="B21" s="13" t="s">
        <v>105</v>
      </c>
      <c r="C21" s="13" t="s">
        <v>121</v>
      </c>
      <c r="D21" s="16" t="s">
        <v>5</v>
      </c>
    </row>
    <row r="22" spans="1:4" s="10" customFormat="1" ht="15" customHeight="1" x14ac:dyDescent="0.25">
      <c r="A22" s="11">
        <v>9</v>
      </c>
      <c r="B22" s="17" t="s">
        <v>98</v>
      </c>
      <c r="C22" s="17" t="s">
        <v>122</v>
      </c>
      <c r="D22" s="16" t="s">
        <v>5</v>
      </c>
    </row>
    <row r="23" spans="1:4" s="15" customFormat="1" ht="15.75" x14ac:dyDescent="0.25">
      <c r="A23" s="11">
        <v>10</v>
      </c>
      <c r="B23" s="12" t="s">
        <v>10</v>
      </c>
      <c r="C23" s="13" t="s">
        <v>123</v>
      </c>
      <c r="D23" s="14" t="s">
        <v>5</v>
      </c>
    </row>
    <row r="24" spans="1:4" s="10" customFormat="1" ht="15" customHeight="1" x14ac:dyDescent="0.25">
      <c r="A24" s="11">
        <v>11</v>
      </c>
      <c r="B24" s="13" t="s">
        <v>11</v>
      </c>
      <c r="C24" s="13" t="s">
        <v>114</v>
      </c>
      <c r="D24" s="16" t="s">
        <v>5</v>
      </c>
    </row>
    <row r="25" spans="1:4" s="10" customFormat="1" ht="15" customHeight="1" x14ac:dyDescent="0.25">
      <c r="A25" s="11">
        <v>12</v>
      </c>
      <c r="B25" s="13" t="s">
        <v>73</v>
      </c>
      <c r="C25" s="13" t="s">
        <v>124</v>
      </c>
      <c r="D25" s="16" t="s">
        <v>5</v>
      </c>
    </row>
    <row r="26" spans="1:4" s="10" customFormat="1" ht="15" customHeight="1" x14ac:dyDescent="0.25">
      <c r="A26" s="11">
        <v>13</v>
      </c>
      <c r="B26" s="13" t="s">
        <v>36</v>
      </c>
      <c r="C26" s="13" t="s">
        <v>125</v>
      </c>
      <c r="D26" s="16" t="s">
        <v>5</v>
      </c>
    </row>
    <row r="27" spans="1:4" s="10" customFormat="1" ht="15" customHeight="1" x14ac:dyDescent="0.25">
      <c r="A27" s="11">
        <v>14</v>
      </c>
      <c r="B27" s="13" t="s">
        <v>13</v>
      </c>
      <c r="C27" s="13" t="s">
        <v>117</v>
      </c>
      <c r="D27" s="16" t="s">
        <v>5</v>
      </c>
    </row>
    <row r="28" spans="1:4" s="10" customFormat="1" ht="15" customHeight="1" x14ac:dyDescent="0.25">
      <c r="A28" s="11">
        <v>15</v>
      </c>
      <c r="B28" s="13" t="s">
        <v>14</v>
      </c>
      <c r="C28" s="13" t="s">
        <v>126</v>
      </c>
      <c r="D28" s="16" t="s">
        <v>5</v>
      </c>
    </row>
    <row r="29" spans="1:4" s="10" customFormat="1" ht="15" customHeight="1" thickBot="1" x14ac:dyDescent="0.3">
      <c r="A29" s="18">
        <v>16</v>
      </c>
      <c r="B29" s="19" t="s">
        <v>15</v>
      </c>
      <c r="C29" s="19" t="s">
        <v>126</v>
      </c>
      <c r="D29" s="20" t="s">
        <v>5</v>
      </c>
    </row>
    <row r="30" spans="1:4" ht="15" customHeight="1" thickBot="1" x14ac:dyDescent="0.3"/>
    <row r="31" spans="1:4" ht="15" customHeight="1" thickBot="1" x14ac:dyDescent="0.3">
      <c r="A31" s="111" t="s">
        <v>128</v>
      </c>
      <c r="B31" s="112"/>
      <c r="C31" s="112"/>
      <c r="D31" s="113"/>
    </row>
    <row r="32" spans="1:4" ht="15" customHeight="1" thickBot="1" x14ac:dyDescent="0.3">
      <c r="A32" s="21" t="s">
        <v>2</v>
      </c>
      <c r="B32" s="22" t="s">
        <v>0</v>
      </c>
      <c r="C32" s="21" t="s">
        <v>67</v>
      </c>
      <c r="D32" s="23" t="s">
        <v>1</v>
      </c>
    </row>
    <row r="33" spans="1:4" s="10" customFormat="1" ht="15" customHeight="1" x14ac:dyDescent="0.25">
      <c r="A33" s="6">
        <v>1</v>
      </c>
      <c r="B33" s="24" t="s">
        <v>78</v>
      </c>
      <c r="C33" s="7" t="s">
        <v>129</v>
      </c>
      <c r="D33" s="9" t="s">
        <v>3</v>
      </c>
    </row>
    <row r="34" spans="1:4" s="10" customFormat="1" ht="15" customHeight="1" x14ac:dyDescent="0.25">
      <c r="A34" s="11">
        <v>2</v>
      </c>
      <c r="B34" s="25" t="s">
        <v>20</v>
      </c>
      <c r="C34" s="26" t="s">
        <v>130</v>
      </c>
      <c r="D34" s="16" t="s">
        <v>3</v>
      </c>
    </row>
    <row r="35" spans="1:4" s="10" customFormat="1" ht="15" customHeight="1" x14ac:dyDescent="0.25">
      <c r="A35" s="31">
        <v>3</v>
      </c>
      <c r="B35" s="36" t="s">
        <v>9</v>
      </c>
      <c r="C35" s="37" t="s">
        <v>131</v>
      </c>
      <c r="D35" s="33" t="s">
        <v>3</v>
      </c>
    </row>
    <row r="36" spans="1:4" s="10" customFormat="1" ht="15" customHeight="1" x14ac:dyDescent="0.25">
      <c r="A36" s="11">
        <v>4</v>
      </c>
      <c r="B36" s="25" t="s">
        <v>83</v>
      </c>
      <c r="C36" s="26" t="s">
        <v>132</v>
      </c>
      <c r="D36" s="16" t="s">
        <v>3</v>
      </c>
    </row>
    <row r="37" spans="1:4" s="10" customFormat="1" ht="15" customHeight="1" x14ac:dyDescent="0.25">
      <c r="A37" s="11">
        <v>5</v>
      </c>
      <c r="B37" s="27" t="s">
        <v>104</v>
      </c>
      <c r="C37" s="26" t="s">
        <v>133</v>
      </c>
      <c r="D37" s="16" t="s">
        <v>3</v>
      </c>
    </row>
    <row r="38" spans="1:4" s="10" customFormat="1" ht="15" customHeight="1" x14ac:dyDescent="0.25">
      <c r="A38" s="11">
        <v>6</v>
      </c>
      <c r="B38" s="25" t="s">
        <v>18</v>
      </c>
      <c r="C38" s="26" t="s">
        <v>134</v>
      </c>
      <c r="D38" s="16" t="s">
        <v>3</v>
      </c>
    </row>
    <row r="39" spans="1:4" s="10" customFormat="1" ht="15.75" x14ac:dyDescent="0.25">
      <c r="A39" s="11">
        <v>7</v>
      </c>
      <c r="B39" s="13" t="s">
        <v>17</v>
      </c>
      <c r="C39" s="26" t="s">
        <v>135</v>
      </c>
      <c r="D39" s="16" t="s">
        <v>3</v>
      </c>
    </row>
    <row r="40" spans="1:4" s="10" customFormat="1" ht="15.75" x14ac:dyDescent="0.25">
      <c r="A40" s="11">
        <v>8</v>
      </c>
      <c r="B40" s="13" t="s">
        <v>87</v>
      </c>
      <c r="C40" s="25" t="s">
        <v>136</v>
      </c>
      <c r="D40" s="16" t="s">
        <v>3</v>
      </c>
    </row>
    <row r="41" spans="1:4" s="10" customFormat="1" ht="15.75" x14ac:dyDescent="0.25">
      <c r="A41" s="11">
        <v>9</v>
      </c>
      <c r="B41" s="25" t="s">
        <v>62</v>
      </c>
      <c r="C41" s="25" t="s">
        <v>136</v>
      </c>
      <c r="D41" s="16" t="s">
        <v>3</v>
      </c>
    </row>
    <row r="42" spans="1:4" s="10" customFormat="1" ht="15.75" x14ac:dyDescent="0.25">
      <c r="A42" s="11">
        <v>10</v>
      </c>
      <c r="B42" s="28" t="s">
        <v>88</v>
      </c>
      <c r="C42" s="26" t="s">
        <v>137</v>
      </c>
      <c r="D42" s="16" t="s">
        <v>3</v>
      </c>
    </row>
    <row r="43" spans="1:4" s="10" customFormat="1" ht="15" customHeight="1" x14ac:dyDescent="0.25">
      <c r="A43" s="11">
        <v>11</v>
      </c>
      <c r="B43" s="25" t="s">
        <v>39</v>
      </c>
      <c r="C43" s="26" t="s">
        <v>138</v>
      </c>
      <c r="D43" s="16" t="s">
        <v>3</v>
      </c>
    </row>
    <row r="44" spans="1:4" s="10" customFormat="1" ht="15.75" x14ac:dyDescent="0.25">
      <c r="A44" s="31">
        <v>12</v>
      </c>
      <c r="B44" s="36" t="s">
        <v>9</v>
      </c>
      <c r="C44" s="37" t="s">
        <v>139</v>
      </c>
      <c r="D44" s="33" t="s">
        <v>3</v>
      </c>
    </row>
    <row r="45" spans="1:4" s="10" customFormat="1" ht="15" customHeight="1" x14ac:dyDescent="0.25">
      <c r="A45" s="11">
        <v>13</v>
      </c>
      <c r="B45" s="25" t="s">
        <v>51</v>
      </c>
      <c r="C45" s="26" t="s">
        <v>140</v>
      </c>
      <c r="D45" s="16" t="s">
        <v>3</v>
      </c>
    </row>
    <row r="46" spans="1:4" s="10" customFormat="1" ht="15" customHeight="1" x14ac:dyDescent="0.25">
      <c r="A46" s="11">
        <v>14</v>
      </c>
      <c r="B46" s="25" t="s">
        <v>45</v>
      </c>
      <c r="C46" s="26" t="s">
        <v>141</v>
      </c>
      <c r="D46" s="16" t="s">
        <v>3</v>
      </c>
    </row>
    <row r="47" spans="1:4" s="10" customFormat="1" ht="15" customHeight="1" x14ac:dyDescent="0.25">
      <c r="A47" s="31">
        <v>15</v>
      </c>
      <c r="B47" s="36" t="s">
        <v>9</v>
      </c>
      <c r="C47" s="37" t="s">
        <v>142</v>
      </c>
      <c r="D47" s="33" t="s">
        <v>3</v>
      </c>
    </row>
    <row r="48" spans="1:4" s="10" customFormat="1" ht="15.75" x14ac:dyDescent="0.25">
      <c r="A48" s="11">
        <v>16</v>
      </c>
      <c r="B48" s="25" t="s">
        <v>29</v>
      </c>
      <c r="C48" s="26" t="s">
        <v>143</v>
      </c>
      <c r="D48" s="16" t="s">
        <v>3</v>
      </c>
    </row>
    <row r="49" spans="1:4" s="10" customFormat="1" ht="15" customHeight="1" x14ac:dyDescent="0.25">
      <c r="A49" s="11">
        <v>17</v>
      </c>
      <c r="B49" s="25" t="s">
        <v>82</v>
      </c>
      <c r="C49" s="26" t="s">
        <v>144</v>
      </c>
      <c r="D49" s="16" t="s">
        <v>3</v>
      </c>
    </row>
    <row r="50" spans="1:4" s="10" customFormat="1" ht="15" customHeight="1" x14ac:dyDescent="0.25">
      <c r="A50" s="11">
        <v>18</v>
      </c>
      <c r="B50" s="25" t="s">
        <v>86</v>
      </c>
      <c r="C50" s="26" t="s">
        <v>145</v>
      </c>
      <c r="D50" s="16" t="s">
        <v>3</v>
      </c>
    </row>
    <row r="51" spans="1:4" s="10" customFormat="1" ht="15" customHeight="1" x14ac:dyDescent="0.25">
      <c r="A51" s="11">
        <v>19</v>
      </c>
      <c r="B51" s="25" t="s">
        <v>244</v>
      </c>
      <c r="C51" s="26" t="s">
        <v>146</v>
      </c>
      <c r="D51" s="16" t="s">
        <v>3</v>
      </c>
    </row>
    <row r="52" spans="1:4" s="10" customFormat="1" ht="15" customHeight="1" x14ac:dyDescent="0.25">
      <c r="A52" s="31">
        <v>20</v>
      </c>
      <c r="B52" s="36" t="s">
        <v>9</v>
      </c>
      <c r="C52" s="37" t="s">
        <v>147</v>
      </c>
      <c r="D52" s="33" t="s">
        <v>3</v>
      </c>
    </row>
    <row r="53" spans="1:4" s="10" customFormat="1" ht="15" customHeight="1" x14ac:dyDescent="0.25">
      <c r="A53" s="11">
        <v>21</v>
      </c>
      <c r="B53" s="25" t="s">
        <v>41</v>
      </c>
      <c r="C53" s="26" t="s">
        <v>148</v>
      </c>
      <c r="D53" s="16" t="s">
        <v>3</v>
      </c>
    </row>
    <row r="54" spans="1:4" s="10" customFormat="1" ht="15" customHeight="1" x14ac:dyDescent="0.25">
      <c r="A54" s="11">
        <v>22</v>
      </c>
      <c r="B54" s="25" t="s">
        <v>95</v>
      </c>
      <c r="C54" s="26" t="s">
        <v>149</v>
      </c>
      <c r="D54" s="16" t="s">
        <v>3</v>
      </c>
    </row>
    <row r="55" spans="1:4" s="10" customFormat="1" ht="15" customHeight="1" x14ac:dyDescent="0.25">
      <c r="A55" s="31">
        <v>23</v>
      </c>
      <c r="B55" s="36" t="s">
        <v>9</v>
      </c>
      <c r="C55" s="37" t="s">
        <v>121</v>
      </c>
      <c r="D55" s="33" t="s">
        <v>3</v>
      </c>
    </row>
    <row r="56" spans="1:4" s="10" customFormat="1" ht="15" customHeight="1" x14ac:dyDescent="0.25">
      <c r="A56" s="11">
        <v>24</v>
      </c>
      <c r="B56" s="25" t="s">
        <v>93</v>
      </c>
      <c r="C56" s="26" t="s">
        <v>150</v>
      </c>
      <c r="D56" s="16" t="s">
        <v>3</v>
      </c>
    </row>
    <row r="57" spans="1:4" s="10" customFormat="1" ht="15" customHeight="1" x14ac:dyDescent="0.25">
      <c r="A57" s="11">
        <v>25</v>
      </c>
      <c r="B57" s="25" t="s">
        <v>52</v>
      </c>
      <c r="C57" s="26" t="s">
        <v>150</v>
      </c>
      <c r="D57" s="16" t="s">
        <v>3</v>
      </c>
    </row>
    <row r="58" spans="1:4" s="10" customFormat="1" ht="15" customHeight="1" x14ac:dyDescent="0.25">
      <c r="A58" s="11">
        <v>26</v>
      </c>
      <c r="B58" s="25" t="s">
        <v>92</v>
      </c>
      <c r="C58" s="26" t="s">
        <v>150</v>
      </c>
      <c r="D58" s="16" t="s">
        <v>3</v>
      </c>
    </row>
    <row r="59" spans="1:4" s="10" customFormat="1" ht="15" customHeight="1" x14ac:dyDescent="0.25">
      <c r="A59" s="11">
        <v>27</v>
      </c>
      <c r="B59" s="25" t="s">
        <v>53</v>
      </c>
      <c r="C59" s="26" t="s">
        <v>150</v>
      </c>
      <c r="D59" s="16" t="s">
        <v>3</v>
      </c>
    </row>
    <row r="60" spans="1:4" s="10" customFormat="1" ht="15" customHeight="1" x14ac:dyDescent="0.25">
      <c r="A60" s="11">
        <v>28</v>
      </c>
      <c r="B60" s="25" t="s">
        <v>101</v>
      </c>
      <c r="C60" s="26" t="s">
        <v>150</v>
      </c>
      <c r="D60" s="16" t="s">
        <v>3</v>
      </c>
    </row>
    <row r="61" spans="1:4" s="10" customFormat="1" ht="15" customHeight="1" x14ac:dyDescent="0.25">
      <c r="A61" s="11">
        <v>29</v>
      </c>
      <c r="B61" s="25" t="s">
        <v>71</v>
      </c>
      <c r="C61" s="26" t="s">
        <v>150</v>
      </c>
      <c r="D61" s="16" t="s">
        <v>3</v>
      </c>
    </row>
    <row r="62" spans="1:4" s="10" customFormat="1" ht="15" customHeight="1" x14ac:dyDescent="0.25">
      <c r="A62" s="11">
        <v>30</v>
      </c>
      <c r="B62" s="25" t="s">
        <v>243</v>
      </c>
      <c r="C62" s="26" t="s">
        <v>150</v>
      </c>
      <c r="D62" s="16" t="s">
        <v>3</v>
      </c>
    </row>
    <row r="63" spans="1:4" s="10" customFormat="1" ht="15" customHeight="1" x14ac:dyDescent="0.25">
      <c r="A63" s="11">
        <v>31</v>
      </c>
      <c r="B63" s="25" t="s">
        <v>30</v>
      </c>
      <c r="C63" s="26" t="s">
        <v>151</v>
      </c>
      <c r="D63" s="16" t="s">
        <v>3</v>
      </c>
    </row>
    <row r="64" spans="1:4" s="10" customFormat="1" ht="15" customHeight="1" x14ac:dyDescent="0.25">
      <c r="A64" s="11">
        <v>32</v>
      </c>
      <c r="B64" s="25" t="s">
        <v>44</v>
      </c>
      <c r="C64" s="26" t="s">
        <v>152</v>
      </c>
      <c r="D64" s="16" t="s">
        <v>3</v>
      </c>
    </row>
    <row r="65" spans="1:4" s="10" customFormat="1" ht="15" customHeight="1" x14ac:dyDescent="0.25">
      <c r="A65" s="11">
        <v>33</v>
      </c>
      <c r="B65" s="25" t="s">
        <v>94</v>
      </c>
      <c r="C65" s="26" t="s">
        <v>126</v>
      </c>
      <c r="D65" s="16" t="s">
        <v>3</v>
      </c>
    </row>
    <row r="66" spans="1:4" s="10" customFormat="1" ht="15" customHeight="1" x14ac:dyDescent="0.25">
      <c r="A66" s="11">
        <v>34</v>
      </c>
      <c r="B66" s="25" t="s">
        <v>72</v>
      </c>
      <c r="C66" s="26" t="s">
        <v>126</v>
      </c>
      <c r="D66" s="16" t="s">
        <v>3</v>
      </c>
    </row>
    <row r="67" spans="1:4" s="10" customFormat="1" ht="15" customHeight="1" x14ac:dyDescent="0.25">
      <c r="A67" s="11">
        <v>35</v>
      </c>
      <c r="B67" s="25" t="s">
        <v>56</v>
      </c>
      <c r="C67" s="26" t="s">
        <v>126</v>
      </c>
      <c r="D67" s="16" t="s">
        <v>3</v>
      </c>
    </row>
    <row r="68" spans="1:4" s="10" customFormat="1" ht="15" customHeight="1" x14ac:dyDescent="0.25">
      <c r="A68" s="11">
        <v>36</v>
      </c>
      <c r="B68" s="25" t="s">
        <v>57</v>
      </c>
      <c r="C68" s="26" t="s">
        <v>117</v>
      </c>
      <c r="D68" s="16" t="s">
        <v>3</v>
      </c>
    </row>
    <row r="69" spans="1:4" s="10" customFormat="1" ht="15" customHeight="1" x14ac:dyDescent="0.25">
      <c r="A69" s="11">
        <v>37</v>
      </c>
      <c r="B69" s="25" t="s">
        <v>31</v>
      </c>
      <c r="C69" s="26" t="s">
        <v>117</v>
      </c>
      <c r="D69" s="16" t="s">
        <v>3</v>
      </c>
    </row>
    <row r="70" spans="1:4" s="10" customFormat="1" ht="15" customHeight="1" x14ac:dyDescent="0.25">
      <c r="A70" s="11">
        <v>38</v>
      </c>
      <c r="B70" s="25" t="s">
        <v>79</v>
      </c>
      <c r="C70" s="26" t="s">
        <v>117</v>
      </c>
      <c r="D70" s="16" t="s">
        <v>3</v>
      </c>
    </row>
    <row r="71" spans="1:4" s="10" customFormat="1" ht="15" customHeight="1" x14ac:dyDescent="0.25">
      <c r="A71" s="11">
        <v>39</v>
      </c>
      <c r="B71" s="25" t="s">
        <v>66</v>
      </c>
      <c r="C71" s="26" t="s">
        <v>153</v>
      </c>
      <c r="D71" s="16" t="s">
        <v>3</v>
      </c>
    </row>
    <row r="72" spans="1:4" s="10" customFormat="1" ht="15" customHeight="1" x14ac:dyDescent="0.25">
      <c r="A72" s="11">
        <v>40</v>
      </c>
      <c r="B72" s="25" t="s">
        <v>61</v>
      </c>
      <c r="C72" s="26" t="s">
        <v>154</v>
      </c>
      <c r="D72" s="16" t="s">
        <v>3</v>
      </c>
    </row>
    <row r="73" spans="1:4" s="10" customFormat="1" ht="15" customHeight="1" x14ac:dyDescent="0.25">
      <c r="A73" s="11">
        <v>41</v>
      </c>
      <c r="B73" s="25" t="s">
        <v>65</v>
      </c>
      <c r="C73" s="26" t="s">
        <v>154</v>
      </c>
      <c r="D73" s="16" t="s">
        <v>3</v>
      </c>
    </row>
    <row r="74" spans="1:4" s="10" customFormat="1" ht="15" customHeight="1" x14ac:dyDescent="0.25">
      <c r="A74" s="11">
        <v>42</v>
      </c>
      <c r="B74" s="25" t="s">
        <v>69</v>
      </c>
      <c r="C74" s="26" t="s">
        <v>154</v>
      </c>
      <c r="D74" s="16" t="s">
        <v>3</v>
      </c>
    </row>
    <row r="75" spans="1:4" s="10" customFormat="1" ht="15.75" x14ac:dyDescent="0.25">
      <c r="A75" s="11">
        <v>43</v>
      </c>
      <c r="B75" s="25" t="s">
        <v>19</v>
      </c>
      <c r="C75" s="26" t="s">
        <v>155</v>
      </c>
      <c r="D75" s="16" t="s">
        <v>3</v>
      </c>
    </row>
    <row r="76" spans="1:4" s="10" customFormat="1" ht="15" customHeight="1" x14ac:dyDescent="0.25">
      <c r="A76" s="11">
        <v>44</v>
      </c>
      <c r="B76" s="25" t="s">
        <v>55</v>
      </c>
      <c r="C76" s="26" t="s">
        <v>156</v>
      </c>
      <c r="D76" s="16" t="s">
        <v>3</v>
      </c>
    </row>
    <row r="77" spans="1:4" s="10" customFormat="1" ht="15" customHeight="1" x14ac:dyDescent="0.25">
      <c r="A77" s="11">
        <v>45</v>
      </c>
      <c r="B77" s="25" t="s">
        <v>89</v>
      </c>
      <c r="C77" s="26" t="s">
        <v>157</v>
      </c>
      <c r="D77" s="16" t="s">
        <v>3</v>
      </c>
    </row>
    <row r="78" spans="1:4" s="10" customFormat="1" ht="15" customHeight="1" x14ac:dyDescent="0.25">
      <c r="A78" s="11">
        <v>46</v>
      </c>
      <c r="B78" s="25" t="s">
        <v>75</v>
      </c>
      <c r="C78" s="26" t="s">
        <v>158</v>
      </c>
      <c r="D78" s="16" t="s">
        <v>3</v>
      </c>
    </row>
    <row r="79" spans="1:4" s="10" customFormat="1" ht="15" customHeight="1" x14ac:dyDescent="0.25">
      <c r="A79" s="11">
        <v>47</v>
      </c>
      <c r="B79" s="25" t="s">
        <v>96</v>
      </c>
      <c r="C79" s="26" t="s">
        <v>159</v>
      </c>
      <c r="D79" s="16" t="s">
        <v>3</v>
      </c>
    </row>
    <row r="80" spans="1:4" s="10" customFormat="1" ht="15" customHeight="1" x14ac:dyDescent="0.25">
      <c r="A80" s="11">
        <v>48</v>
      </c>
      <c r="B80" s="25" t="s">
        <v>68</v>
      </c>
      <c r="C80" s="26" t="s">
        <v>159</v>
      </c>
      <c r="D80" s="16" t="s">
        <v>3</v>
      </c>
    </row>
    <row r="81" spans="1:4" s="10" customFormat="1" ht="15" customHeight="1" x14ac:dyDescent="0.25">
      <c r="A81" s="11">
        <v>49</v>
      </c>
      <c r="B81" s="25" t="s">
        <v>107</v>
      </c>
      <c r="C81" s="26" t="s">
        <v>160</v>
      </c>
      <c r="D81" s="16" t="s">
        <v>3</v>
      </c>
    </row>
    <row r="82" spans="1:4" s="10" customFormat="1" ht="15" customHeight="1" x14ac:dyDescent="0.25">
      <c r="A82" s="11">
        <v>50</v>
      </c>
      <c r="B82" s="25" t="s">
        <v>32</v>
      </c>
      <c r="C82" s="26" t="s">
        <v>161</v>
      </c>
      <c r="D82" s="16" t="s">
        <v>3</v>
      </c>
    </row>
    <row r="83" spans="1:4" s="10" customFormat="1" ht="15" customHeight="1" x14ac:dyDescent="0.25">
      <c r="A83" s="11">
        <v>51</v>
      </c>
      <c r="B83" s="25" t="s">
        <v>33</v>
      </c>
      <c r="C83" s="26" t="s">
        <v>162</v>
      </c>
      <c r="D83" s="16" t="s">
        <v>3</v>
      </c>
    </row>
    <row r="84" spans="1:4" s="10" customFormat="1" ht="15" customHeight="1" x14ac:dyDescent="0.25">
      <c r="A84" s="11">
        <v>52</v>
      </c>
      <c r="B84" s="25" t="s">
        <v>34</v>
      </c>
      <c r="C84" s="26" t="s">
        <v>162</v>
      </c>
      <c r="D84" s="16" t="s">
        <v>3</v>
      </c>
    </row>
    <row r="85" spans="1:4" s="10" customFormat="1" ht="15" customHeight="1" x14ac:dyDescent="0.25">
      <c r="A85" s="11">
        <v>53</v>
      </c>
      <c r="B85" s="25" t="s">
        <v>43</v>
      </c>
      <c r="C85" s="26" t="s">
        <v>163</v>
      </c>
      <c r="D85" s="16" t="s">
        <v>3</v>
      </c>
    </row>
    <row r="86" spans="1:4" s="10" customFormat="1" ht="15.75" x14ac:dyDescent="0.25">
      <c r="A86" s="11">
        <v>54</v>
      </c>
      <c r="B86" s="25" t="s">
        <v>252</v>
      </c>
      <c r="C86" s="26" t="s">
        <v>164</v>
      </c>
      <c r="D86" s="16" t="s">
        <v>3</v>
      </c>
    </row>
    <row r="87" spans="1:4" s="10" customFormat="1" ht="15" customHeight="1" x14ac:dyDescent="0.25">
      <c r="A87" s="11">
        <v>55</v>
      </c>
      <c r="B87" s="25" t="s">
        <v>70</v>
      </c>
      <c r="C87" s="26" t="s">
        <v>165</v>
      </c>
      <c r="D87" s="16" t="s">
        <v>3</v>
      </c>
    </row>
    <row r="88" spans="1:4" s="10" customFormat="1" ht="15" customHeight="1" x14ac:dyDescent="0.25">
      <c r="A88" s="11">
        <v>56</v>
      </c>
      <c r="B88" s="25" t="s">
        <v>64</v>
      </c>
      <c r="C88" s="26" t="s">
        <v>166</v>
      </c>
      <c r="D88" s="16" t="s">
        <v>3</v>
      </c>
    </row>
    <row r="89" spans="1:4" s="10" customFormat="1" ht="15" customHeight="1" x14ac:dyDescent="0.25">
      <c r="A89" s="11">
        <v>57</v>
      </c>
      <c r="B89" s="25" t="s">
        <v>59</v>
      </c>
      <c r="C89" s="26" t="s">
        <v>167</v>
      </c>
      <c r="D89" s="16" t="s">
        <v>3</v>
      </c>
    </row>
    <row r="90" spans="1:4" s="10" customFormat="1" ht="15" customHeight="1" x14ac:dyDescent="0.25">
      <c r="A90" s="31">
        <v>58</v>
      </c>
      <c r="B90" s="36" t="s">
        <v>9</v>
      </c>
      <c r="C90" s="37" t="s">
        <v>168</v>
      </c>
      <c r="D90" s="33" t="s">
        <v>3</v>
      </c>
    </row>
    <row r="91" spans="1:4" s="10" customFormat="1" ht="15.75" x14ac:dyDescent="0.25">
      <c r="A91" s="11">
        <v>59</v>
      </c>
      <c r="B91" s="25" t="s">
        <v>102</v>
      </c>
      <c r="C91" s="26" t="s">
        <v>169</v>
      </c>
      <c r="D91" s="16" t="s">
        <v>3</v>
      </c>
    </row>
    <row r="92" spans="1:4" s="10" customFormat="1" ht="15.75" x14ac:dyDescent="0.25">
      <c r="A92" s="11">
        <v>60</v>
      </c>
      <c r="B92" s="25" t="s">
        <v>76</v>
      </c>
      <c r="C92" s="25" t="s">
        <v>170</v>
      </c>
      <c r="D92" s="16" t="s">
        <v>3</v>
      </c>
    </row>
    <row r="93" spans="1:4" s="10" customFormat="1" ht="15.75" x14ac:dyDescent="0.25">
      <c r="A93" s="31">
        <v>61</v>
      </c>
      <c r="B93" s="36" t="s">
        <v>9</v>
      </c>
      <c r="C93" s="37" t="s">
        <v>171</v>
      </c>
      <c r="D93" s="33" t="s">
        <v>3</v>
      </c>
    </row>
    <row r="94" spans="1:4" s="10" customFormat="1" ht="15.75" x14ac:dyDescent="0.25">
      <c r="A94" s="11">
        <v>62</v>
      </c>
      <c r="B94" s="25" t="s">
        <v>47</v>
      </c>
      <c r="C94" s="26" t="s">
        <v>172</v>
      </c>
      <c r="D94" s="16" t="s">
        <v>3</v>
      </c>
    </row>
    <row r="95" spans="1:4" s="10" customFormat="1" ht="15.75" x14ac:dyDescent="0.25">
      <c r="A95" s="11">
        <v>63</v>
      </c>
      <c r="B95" s="25" t="s">
        <v>99</v>
      </c>
      <c r="C95" s="26" t="s">
        <v>172</v>
      </c>
      <c r="D95" s="16" t="s">
        <v>3</v>
      </c>
    </row>
    <row r="96" spans="1:4" s="10" customFormat="1" ht="15.75" x14ac:dyDescent="0.25">
      <c r="A96" s="11">
        <v>64</v>
      </c>
      <c r="B96" s="25" t="s">
        <v>106</v>
      </c>
      <c r="C96" s="26" t="s">
        <v>173</v>
      </c>
      <c r="D96" s="16" t="s">
        <v>3</v>
      </c>
    </row>
    <row r="97" spans="1:4" s="10" customFormat="1" ht="15.75" x14ac:dyDescent="0.25">
      <c r="A97" s="11">
        <v>65</v>
      </c>
      <c r="B97" s="25" t="s">
        <v>247</v>
      </c>
      <c r="C97" s="26" t="s">
        <v>173</v>
      </c>
      <c r="D97" s="16" t="s">
        <v>3</v>
      </c>
    </row>
    <row r="98" spans="1:4" s="10" customFormat="1" ht="15.75" x14ac:dyDescent="0.25">
      <c r="A98" s="11">
        <v>66</v>
      </c>
      <c r="B98" s="25" t="s">
        <v>248</v>
      </c>
      <c r="C98" s="26" t="s">
        <v>173</v>
      </c>
      <c r="D98" s="16" t="s">
        <v>3</v>
      </c>
    </row>
    <row r="99" spans="1:4" s="10" customFormat="1" ht="15.75" x14ac:dyDescent="0.25">
      <c r="A99" s="31">
        <v>67</v>
      </c>
      <c r="B99" s="36" t="s">
        <v>9</v>
      </c>
      <c r="C99" s="37" t="s">
        <v>210</v>
      </c>
      <c r="D99" s="33" t="s">
        <v>3</v>
      </c>
    </row>
    <row r="100" spans="1:4" s="10" customFormat="1" ht="15" customHeight="1" x14ac:dyDescent="0.25">
      <c r="A100" s="31">
        <v>68</v>
      </c>
      <c r="B100" s="38" t="s">
        <v>9</v>
      </c>
      <c r="C100" s="37" t="s">
        <v>174</v>
      </c>
      <c r="D100" s="33" t="s">
        <v>3</v>
      </c>
    </row>
    <row r="101" spans="1:4" s="10" customFormat="1" ht="15" customHeight="1" x14ac:dyDescent="0.25">
      <c r="A101" s="11">
        <v>69</v>
      </c>
      <c r="B101" s="25" t="s">
        <v>81</v>
      </c>
      <c r="C101" s="26" t="s">
        <v>175</v>
      </c>
      <c r="D101" s="16" t="s">
        <v>3</v>
      </c>
    </row>
    <row r="102" spans="1:4" s="10" customFormat="1" ht="15" customHeight="1" x14ac:dyDescent="0.25">
      <c r="A102" s="11">
        <v>70</v>
      </c>
      <c r="B102" s="25" t="s">
        <v>48</v>
      </c>
      <c r="C102" s="26" t="s">
        <v>175</v>
      </c>
      <c r="D102" s="16" t="s">
        <v>3</v>
      </c>
    </row>
    <row r="103" spans="1:4" s="10" customFormat="1" ht="15.75" x14ac:dyDescent="0.25">
      <c r="A103" s="11">
        <v>71</v>
      </c>
      <c r="B103" s="25" t="s">
        <v>91</v>
      </c>
      <c r="C103" s="25" t="s">
        <v>176</v>
      </c>
      <c r="D103" s="16" t="s">
        <v>3</v>
      </c>
    </row>
    <row r="104" spans="1:4" s="10" customFormat="1" ht="15.75" x14ac:dyDescent="0.25">
      <c r="A104" s="11">
        <v>72</v>
      </c>
      <c r="B104" s="25" t="s">
        <v>85</v>
      </c>
      <c r="C104" s="25" t="s">
        <v>177</v>
      </c>
      <c r="D104" s="16" t="s">
        <v>3</v>
      </c>
    </row>
    <row r="105" spans="1:4" s="10" customFormat="1" ht="15.75" x14ac:dyDescent="0.25">
      <c r="A105" s="31">
        <v>73</v>
      </c>
      <c r="B105" s="38" t="s">
        <v>9</v>
      </c>
      <c r="C105" s="37" t="s">
        <v>178</v>
      </c>
      <c r="D105" s="33" t="s">
        <v>3</v>
      </c>
    </row>
    <row r="106" spans="1:4" s="10" customFormat="1" ht="15" customHeight="1" x14ac:dyDescent="0.25">
      <c r="A106" s="11">
        <v>74</v>
      </c>
      <c r="B106" s="25" t="s">
        <v>21</v>
      </c>
      <c r="C106" s="26" t="s">
        <v>179</v>
      </c>
      <c r="D106" s="16" t="s">
        <v>3</v>
      </c>
    </row>
    <row r="107" spans="1:4" s="10" customFormat="1" ht="15.75" x14ac:dyDescent="0.25">
      <c r="A107" s="11">
        <v>75</v>
      </c>
      <c r="B107" s="25" t="s">
        <v>50</v>
      </c>
      <c r="C107" s="29" t="s">
        <v>180</v>
      </c>
      <c r="D107" s="16" t="s">
        <v>3</v>
      </c>
    </row>
    <row r="108" spans="1:4" s="10" customFormat="1" ht="16.5" customHeight="1" x14ac:dyDescent="0.25">
      <c r="A108" s="11">
        <v>76</v>
      </c>
      <c r="B108" s="25" t="s">
        <v>46</v>
      </c>
      <c r="C108" s="26" t="s">
        <v>181</v>
      </c>
      <c r="D108" s="16" t="s">
        <v>3</v>
      </c>
    </row>
    <row r="109" spans="1:4" s="10" customFormat="1" ht="15" customHeight="1" x14ac:dyDescent="0.25">
      <c r="A109" s="11">
        <v>77</v>
      </c>
      <c r="B109" s="25" t="s">
        <v>108</v>
      </c>
      <c r="C109" s="26" t="s">
        <v>182</v>
      </c>
      <c r="D109" s="16" t="s">
        <v>3</v>
      </c>
    </row>
    <row r="110" spans="1:4" s="10" customFormat="1" ht="15" customHeight="1" x14ac:dyDescent="0.25">
      <c r="A110" s="11">
        <v>78</v>
      </c>
      <c r="B110" s="25" t="s">
        <v>90</v>
      </c>
      <c r="C110" s="26" t="s">
        <v>182</v>
      </c>
      <c r="D110" s="16" t="s">
        <v>3</v>
      </c>
    </row>
    <row r="111" spans="1:4" s="10" customFormat="1" ht="15" customHeight="1" x14ac:dyDescent="0.25">
      <c r="A111" s="11">
        <v>79</v>
      </c>
      <c r="B111" s="25" t="s">
        <v>242</v>
      </c>
      <c r="C111" s="26" t="s">
        <v>182</v>
      </c>
      <c r="D111" s="16" t="s">
        <v>3</v>
      </c>
    </row>
    <row r="112" spans="1:4" s="10" customFormat="1" ht="15.75" x14ac:dyDescent="0.25">
      <c r="A112" s="11">
        <v>80</v>
      </c>
      <c r="B112" s="25" t="s">
        <v>249</v>
      </c>
      <c r="C112" s="26" t="s">
        <v>183</v>
      </c>
      <c r="D112" s="16" t="s">
        <v>3</v>
      </c>
    </row>
    <row r="113" spans="1:4" s="10" customFormat="1" ht="15.75" x14ac:dyDescent="0.25">
      <c r="A113" s="11">
        <v>81</v>
      </c>
      <c r="B113" s="25" t="s">
        <v>250</v>
      </c>
      <c r="C113" s="26" t="s">
        <v>183</v>
      </c>
      <c r="D113" s="16" t="s">
        <v>3</v>
      </c>
    </row>
    <row r="114" spans="1:4" s="10" customFormat="1" ht="15" customHeight="1" x14ac:dyDescent="0.25">
      <c r="A114" s="11">
        <v>82</v>
      </c>
      <c r="B114" s="25" t="s">
        <v>54</v>
      </c>
      <c r="C114" s="26" t="s">
        <v>184</v>
      </c>
      <c r="D114" s="16" t="s">
        <v>3</v>
      </c>
    </row>
    <row r="115" spans="1:4" s="10" customFormat="1" ht="15" customHeight="1" x14ac:dyDescent="0.25">
      <c r="A115" s="11">
        <v>83</v>
      </c>
      <c r="B115" s="25" t="s">
        <v>109</v>
      </c>
      <c r="C115" s="26" t="s">
        <v>185</v>
      </c>
      <c r="D115" s="16" t="s">
        <v>3</v>
      </c>
    </row>
    <row r="116" spans="1:4" s="10" customFormat="1" ht="15" customHeight="1" x14ac:dyDescent="0.25">
      <c r="A116" s="11">
        <v>84</v>
      </c>
      <c r="B116" s="25" t="s">
        <v>58</v>
      </c>
      <c r="C116" s="26" t="s">
        <v>186</v>
      </c>
      <c r="D116" s="16" t="s">
        <v>3</v>
      </c>
    </row>
    <row r="117" spans="1:4" s="10" customFormat="1" ht="15" customHeight="1" x14ac:dyDescent="0.25">
      <c r="A117" s="11">
        <v>85</v>
      </c>
      <c r="B117" s="25" t="s">
        <v>22</v>
      </c>
      <c r="C117" s="26" t="s">
        <v>187</v>
      </c>
      <c r="D117" s="16" t="s">
        <v>3</v>
      </c>
    </row>
    <row r="118" spans="1:4" s="10" customFormat="1" ht="15" customHeight="1" x14ac:dyDescent="0.25">
      <c r="A118" s="11">
        <v>86</v>
      </c>
      <c r="B118" s="25" t="s">
        <v>63</v>
      </c>
      <c r="C118" s="26" t="s">
        <v>188</v>
      </c>
      <c r="D118" s="16" t="s">
        <v>3</v>
      </c>
    </row>
    <row r="119" spans="1:4" s="10" customFormat="1" ht="15" customHeight="1" x14ac:dyDescent="0.25">
      <c r="A119" s="31">
        <v>87</v>
      </c>
      <c r="B119" s="36" t="s">
        <v>9</v>
      </c>
      <c r="C119" s="37" t="s">
        <v>189</v>
      </c>
      <c r="D119" s="33" t="s">
        <v>3</v>
      </c>
    </row>
    <row r="120" spans="1:4" s="10" customFormat="1" ht="15" customHeight="1" x14ac:dyDescent="0.25">
      <c r="A120" s="11">
        <v>88</v>
      </c>
      <c r="B120" s="25" t="s">
        <v>110</v>
      </c>
      <c r="C120" s="26" t="s">
        <v>190</v>
      </c>
      <c r="D120" s="16" t="s">
        <v>3</v>
      </c>
    </row>
    <row r="121" spans="1:4" s="10" customFormat="1" ht="15" customHeight="1" x14ac:dyDescent="0.25">
      <c r="A121" s="11">
        <v>89</v>
      </c>
      <c r="B121" s="25" t="s">
        <v>24</v>
      </c>
      <c r="C121" s="26" t="s">
        <v>191</v>
      </c>
      <c r="D121" s="16" t="s">
        <v>3</v>
      </c>
    </row>
    <row r="122" spans="1:4" s="10" customFormat="1" ht="15" customHeight="1" x14ac:dyDescent="0.25">
      <c r="A122" s="11">
        <v>90</v>
      </c>
      <c r="B122" s="25" t="s">
        <v>40</v>
      </c>
      <c r="C122" s="26" t="s">
        <v>192</v>
      </c>
      <c r="D122" s="16" t="s">
        <v>3</v>
      </c>
    </row>
    <row r="123" spans="1:4" s="10" customFormat="1" ht="15" customHeight="1" x14ac:dyDescent="0.25">
      <c r="A123" s="11">
        <v>91</v>
      </c>
      <c r="B123" s="25" t="s">
        <v>111</v>
      </c>
      <c r="C123" s="26" t="s">
        <v>193</v>
      </c>
      <c r="D123" s="16" t="s">
        <v>3</v>
      </c>
    </row>
    <row r="124" spans="1:4" s="10" customFormat="1" ht="15" customHeight="1" x14ac:dyDescent="0.25">
      <c r="A124" s="11">
        <v>92</v>
      </c>
      <c r="B124" s="25" t="s">
        <v>49</v>
      </c>
      <c r="C124" s="26" t="s">
        <v>194</v>
      </c>
      <c r="D124" s="16" t="s">
        <v>3</v>
      </c>
    </row>
    <row r="125" spans="1:4" s="10" customFormat="1" ht="15" customHeight="1" x14ac:dyDescent="0.25">
      <c r="A125" s="11">
        <v>93</v>
      </c>
      <c r="B125" s="25" t="s">
        <v>251</v>
      </c>
      <c r="C125" s="26" t="s">
        <v>195</v>
      </c>
      <c r="D125" s="16" t="s">
        <v>3</v>
      </c>
    </row>
    <row r="126" spans="1:4" s="10" customFormat="1" ht="15" customHeight="1" x14ac:dyDescent="0.25">
      <c r="A126" s="31">
        <v>94</v>
      </c>
      <c r="B126" s="36" t="s">
        <v>9</v>
      </c>
      <c r="C126" s="37" t="s">
        <v>196</v>
      </c>
      <c r="D126" s="33" t="s">
        <v>3</v>
      </c>
    </row>
    <row r="127" spans="1:4" s="10" customFormat="1" ht="15" customHeight="1" x14ac:dyDescent="0.25">
      <c r="A127" s="11">
        <v>95</v>
      </c>
      <c r="B127" s="25" t="s">
        <v>84</v>
      </c>
      <c r="C127" s="26" t="s">
        <v>197</v>
      </c>
      <c r="D127" s="16" t="s">
        <v>3</v>
      </c>
    </row>
    <row r="128" spans="1:4" s="10" customFormat="1" ht="15" customHeight="1" x14ac:dyDescent="0.25">
      <c r="A128" s="31">
        <v>96</v>
      </c>
      <c r="B128" s="36" t="s">
        <v>9</v>
      </c>
      <c r="C128" s="37" t="s">
        <v>198</v>
      </c>
      <c r="D128" s="33" t="s">
        <v>3</v>
      </c>
    </row>
    <row r="129" spans="1:4" s="10" customFormat="1" ht="15" customHeight="1" x14ac:dyDescent="0.25">
      <c r="A129" s="31">
        <v>97</v>
      </c>
      <c r="B129" s="36" t="s">
        <v>9</v>
      </c>
      <c r="C129" s="37" t="s">
        <v>199</v>
      </c>
      <c r="D129" s="33" t="s">
        <v>3</v>
      </c>
    </row>
    <row r="130" spans="1:4" s="10" customFormat="1" ht="15" customHeight="1" x14ac:dyDescent="0.25">
      <c r="A130" s="11">
        <v>98</v>
      </c>
      <c r="B130" s="25" t="s">
        <v>23</v>
      </c>
      <c r="C130" s="26" t="s">
        <v>200</v>
      </c>
      <c r="D130" s="16" t="s">
        <v>3</v>
      </c>
    </row>
    <row r="131" spans="1:4" s="10" customFormat="1" ht="15" customHeight="1" x14ac:dyDescent="0.25">
      <c r="A131" s="11">
        <v>99</v>
      </c>
      <c r="B131" s="25" t="s">
        <v>28</v>
      </c>
      <c r="C131" s="26" t="s">
        <v>202</v>
      </c>
      <c r="D131" s="16" t="s">
        <v>3</v>
      </c>
    </row>
    <row r="132" spans="1:4" s="10" customFormat="1" ht="15" customHeight="1" x14ac:dyDescent="0.25">
      <c r="A132" s="11">
        <v>100</v>
      </c>
      <c r="B132" s="25" t="s">
        <v>112</v>
      </c>
      <c r="C132" s="26" t="s">
        <v>203</v>
      </c>
      <c r="D132" s="16" t="s">
        <v>3</v>
      </c>
    </row>
    <row r="133" spans="1:4" s="10" customFormat="1" ht="15" customHeight="1" x14ac:dyDescent="0.25">
      <c r="A133" s="11">
        <v>101</v>
      </c>
      <c r="B133" s="25" t="s">
        <v>25</v>
      </c>
      <c r="C133" s="26" t="s">
        <v>204</v>
      </c>
      <c r="D133" s="16" t="s">
        <v>3</v>
      </c>
    </row>
    <row r="134" spans="1:4" s="10" customFormat="1" ht="15" customHeight="1" x14ac:dyDescent="0.25">
      <c r="A134" s="11">
        <v>102</v>
      </c>
      <c r="B134" s="25" t="s">
        <v>26</v>
      </c>
      <c r="C134" s="26" t="s">
        <v>205</v>
      </c>
      <c r="D134" s="16" t="s">
        <v>3</v>
      </c>
    </row>
    <row r="135" spans="1:4" s="10" customFormat="1" ht="15" customHeight="1" x14ac:dyDescent="0.25">
      <c r="A135" s="11">
        <v>103</v>
      </c>
      <c r="B135" s="25" t="s">
        <v>27</v>
      </c>
      <c r="C135" s="26" t="s">
        <v>206</v>
      </c>
      <c r="D135" s="16" t="s">
        <v>3</v>
      </c>
    </row>
    <row r="136" spans="1:4" s="10" customFormat="1" ht="15" customHeight="1" x14ac:dyDescent="0.25">
      <c r="A136" s="11">
        <v>104</v>
      </c>
      <c r="B136" s="25" t="s">
        <v>100</v>
      </c>
      <c r="C136" s="26" t="s">
        <v>201</v>
      </c>
      <c r="D136" s="16" t="s">
        <v>3</v>
      </c>
    </row>
    <row r="137" spans="1:4" s="10" customFormat="1" ht="15" customHeight="1" x14ac:dyDescent="0.25">
      <c r="A137" s="95">
        <v>105</v>
      </c>
      <c r="B137" s="96" t="s">
        <v>241</v>
      </c>
      <c r="C137" s="97" t="s">
        <v>201</v>
      </c>
      <c r="D137" s="98" t="s">
        <v>3</v>
      </c>
    </row>
    <row r="138" spans="1:4" s="10" customFormat="1" ht="15" customHeight="1" thickBot="1" x14ac:dyDescent="0.3">
      <c r="A138" s="39">
        <v>106</v>
      </c>
      <c r="B138" s="40" t="s">
        <v>9</v>
      </c>
      <c r="C138" s="41" t="s">
        <v>207</v>
      </c>
      <c r="D138" s="42" t="s">
        <v>3</v>
      </c>
    </row>
    <row r="139" spans="1:4" ht="15" customHeight="1" thickBot="1" x14ac:dyDescent="0.3"/>
    <row r="140" spans="1:4" ht="15" customHeight="1" thickBot="1" x14ac:dyDescent="0.3">
      <c r="A140" s="111" t="s">
        <v>217</v>
      </c>
      <c r="B140" s="112"/>
      <c r="C140" s="112"/>
      <c r="D140" s="113"/>
    </row>
    <row r="141" spans="1:4" ht="15" customHeight="1" thickBot="1" x14ac:dyDescent="0.3">
      <c r="A141" s="21" t="s">
        <v>2</v>
      </c>
      <c r="B141" s="22" t="s">
        <v>0</v>
      </c>
      <c r="C141" s="21" t="s">
        <v>67</v>
      </c>
      <c r="D141" s="23" t="s">
        <v>1</v>
      </c>
    </row>
    <row r="142" spans="1:4" s="10" customFormat="1" ht="15" customHeight="1" x14ac:dyDescent="0.25">
      <c r="A142" s="102">
        <v>1</v>
      </c>
      <c r="B142" s="103" t="s">
        <v>9</v>
      </c>
      <c r="C142" s="103" t="s">
        <v>208</v>
      </c>
      <c r="D142" s="104" t="s">
        <v>4</v>
      </c>
    </row>
    <row r="143" spans="1:4" s="10" customFormat="1" ht="15" customHeight="1" thickBot="1" x14ac:dyDescent="0.3">
      <c r="A143" s="34">
        <v>2</v>
      </c>
      <c r="B143" s="35" t="s">
        <v>103</v>
      </c>
      <c r="C143" s="35" t="s">
        <v>209</v>
      </c>
      <c r="D143" s="20" t="s">
        <v>4</v>
      </c>
    </row>
  </sheetData>
  <autoFilter ref="A13:D142"/>
  <mergeCells count="13">
    <mergeCell ref="A140:D140"/>
    <mergeCell ref="A1:D1"/>
    <mergeCell ref="B10:D10"/>
    <mergeCell ref="B9:D9"/>
    <mergeCell ref="B8:D8"/>
    <mergeCell ref="B7:D7"/>
    <mergeCell ref="B5:D5"/>
    <mergeCell ref="B4:D4"/>
    <mergeCell ref="B3:D3"/>
    <mergeCell ref="C6:D6"/>
    <mergeCell ref="A12:D12"/>
    <mergeCell ref="A31:D31"/>
    <mergeCell ref="B2:D2"/>
  </mergeCells>
  <pageMargins left="0.7" right="0.7" top="0.75" bottom="0.75" header="0.3" footer="0.3"/>
  <pageSetup paperSize="14" scale="3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4"/>
  <sheetViews>
    <sheetView showGridLines="0" tabSelected="1" topLeftCell="A115" zoomScale="85" zoomScaleNormal="85" workbookViewId="0">
      <selection activeCell="C144" sqref="C144"/>
    </sheetView>
  </sheetViews>
  <sheetFormatPr baseColWidth="10" defaultRowHeight="15" customHeight="1" x14ac:dyDescent="0.2"/>
  <cols>
    <col min="1" max="1" width="9.42578125" style="46" bestFit="1" customWidth="1"/>
    <col min="2" max="2" width="49.7109375" style="86" bestFit="1" customWidth="1"/>
    <col min="3" max="3" width="71.28515625" style="86" customWidth="1"/>
    <col min="4" max="4" width="16" style="68" bestFit="1" customWidth="1"/>
    <col min="5" max="5" width="15.140625" style="68" bestFit="1" customWidth="1"/>
    <col min="6" max="6" width="18.5703125" style="68" bestFit="1" customWidth="1"/>
    <col min="7" max="7" width="14.42578125" style="68" bestFit="1" customWidth="1"/>
    <col min="8" max="8" width="28.42578125" style="68" hidden="1" customWidth="1"/>
    <col min="9" max="9" width="9.85546875" style="68" bestFit="1" customWidth="1"/>
    <col min="10" max="10" width="7.7109375" style="68" bestFit="1" customWidth="1"/>
    <col min="11" max="11" width="14.7109375" style="68" customWidth="1"/>
    <col min="12" max="12" width="15.42578125" style="68" bestFit="1" customWidth="1"/>
    <col min="13" max="13" width="15.28515625" style="68" bestFit="1" customWidth="1"/>
    <col min="14" max="16384" width="11.42578125" style="45"/>
  </cols>
  <sheetData>
    <row r="1" spans="1:13" ht="90" customHeight="1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5" customHeight="1" x14ac:dyDescent="0.2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5" customHeight="1" x14ac:dyDescent="0.2">
      <c r="A3" s="45"/>
      <c r="B3" s="122" t="s">
        <v>230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15" customHeight="1" x14ac:dyDescent="0.2">
      <c r="A4" s="45"/>
      <c r="B4" s="122" t="s">
        <v>231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3" ht="15" customHeight="1" x14ac:dyDescent="0.2">
      <c r="A5" s="45"/>
      <c r="B5" s="122" t="s">
        <v>232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</row>
    <row r="6" spans="1:13" ht="15" customHeight="1" x14ac:dyDescent="0.25">
      <c r="A6" s="45"/>
      <c r="B6" s="66" t="s">
        <v>233</v>
      </c>
      <c r="C6" s="126" t="s">
        <v>234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3" ht="15" customHeight="1" x14ac:dyDescent="0.2">
      <c r="A7" s="45"/>
      <c r="B7" s="127" t="s">
        <v>235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 ht="15" customHeight="1" x14ac:dyDescent="0.2">
      <c r="A8" s="45"/>
      <c r="B8" s="122" t="s">
        <v>236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1:13" ht="15" customHeight="1" x14ac:dyDescent="0.2">
      <c r="A9" s="45"/>
      <c r="B9" s="127" t="s">
        <v>254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 ht="15" customHeight="1" x14ac:dyDescent="0.2">
      <c r="A10" s="45"/>
      <c r="B10" s="122" t="s">
        <v>253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</row>
    <row r="11" spans="1:13" ht="15" customHeight="1" thickBot="1" x14ac:dyDescent="0.25"/>
    <row r="12" spans="1:13" ht="15" customHeight="1" thickBot="1" x14ac:dyDescent="0.25">
      <c r="A12" s="123" t="s">
        <v>127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5"/>
    </row>
    <row r="13" spans="1:13" s="46" customFormat="1" ht="36.75" thickBot="1" x14ac:dyDescent="0.3">
      <c r="A13" s="47" t="s">
        <v>7</v>
      </c>
      <c r="B13" s="48" t="s">
        <v>0</v>
      </c>
      <c r="C13" s="48" t="s">
        <v>67</v>
      </c>
      <c r="D13" s="64" t="s">
        <v>6</v>
      </c>
      <c r="E13" s="64" t="s">
        <v>225</v>
      </c>
      <c r="F13" s="64" t="s">
        <v>222</v>
      </c>
      <c r="G13" s="64" t="s">
        <v>223</v>
      </c>
      <c r="H13" s="64" t="s">
        <v>239</v>
      </c>
      <c r="I13" s="64" t="s">
        <v>219</v>
      </c>
      <c r="J13" s="64" t="s">
        <v>220</v>
      </c>
      <c r="K13" s="64" t="s">
        <v>35</v>
      </c>
      <c r="L13" s="64" t="s">
        <v>97</v>
      </c>
      <c r="M13" s="65" t="s">
        <v>221</v>
      </c>
    </row>
    <row r="14" spans="1:13" s="50" customFormat="1" ht="15" customHeight="1" x14ac:dyDescent="0.2">
      <c r="A14" s="49">
        <v>1</v>
      </c>
      <c r="B14" s="56" t="s">
        <v>77</v>
      </c>
      <c r="C14" s="87" t="s">
        <v>113</v>
      </c>
      <c r="D14" s="69">
        <v>19000</v>
      </c>
      <c r="E14" s="69">
        <v>0</v>
      </c>
      <c r="F14" s="69">
        <v>0</v>
      </c>
      <c r="G14" s="69">
        <v>375</v>
      </c>
      <c r="H14" s="69">
        <v>0</v>
      </c>
      <c r="I14" s="69">
        <v>0</v>
      </c>
      <c r="J14" s="69">
        <v>0</v>
      </c>
      <c r="K14" s="69">
        <f>SUM(D14:J14)</f>
        <v>19375</v>
      </c>
      <c r="L14" s="69">
        <v>250</v>
      </c>
      <c r="M14" s="70">
        <f>K14+L14</f>
        <v>19625</v>
      </c>
    </row>
    <row r="15" spans="1:13" s="50" customFormat="1" ht="15" customHeight="1" x14ac:dyDescent="0.2">
      <c r="A15" s="51">
        <v>2</v>
      </c>
      <c r="B15" s="93" t="s">
        <v>38</v>
      </c>
      <c r="C15" s="67" t="s">
        <v>115</v>
      </c>
      <c r="D15" s="63">
        <v>14000</v>
      </c>
      <c r="E15" s="63">
        <v>0</v>
      </c>
      <c r="F15" s="63">
        <v>0</v>
      </c>
      <c r="G15" s="63">
        <v>375</v>
      </c>
      <c r="H15" s="63">
        <v>0</v>
      </c>
      <c r="I15" s="63">
        <v>0</v>
      </c>
      <c r="J15" s="63">
        <v>0</v>
      </c>
      <c r="K15" s="63">
        <f t="shared" ref="K15:K29" si="0">SUM(D15:J15)</f>
        <v>14375</v>
      </c>
      <c r="L15" s="63">
        <v>250</v>
      </c>
      <c r="M15" s="71">
        <f t="shared" ref="M15:M29" si="1">K15+L15</f>
        <v>14625</v>
      </c>
    </row>
    <row r="16" spans="1:13" s="50" customFormat="1" ht="15" customHeight="1" x14ac:dyDescent="0.2">
      <c r="A16" s="51">
        <v>3</v>
      </c>
      <c r="B16" s="67" t="s">
        <v>16</v>
      </c>
      <c r="C16" s="67" t="s">
        <v>118</v>
      </c>
      <c r="D16" s="63">
        <v>14000</v>
      </c>
      <c r="E16" s="63">
        <v>1000</v>
      </c>
      <c r="F16" s="63">
        <v>0</v>
      </c>
      <c r="G16" s="63">
        <v>375</v>
      </c>
      <c r="H16" s="63">
        <v>0</v>
      </c>
      <c r="I16" s="63">
        <v>0</v>
      </c>
      <c r="J16" s="63">
        <v>0</v>
      </c>
      <c r="K16" s="63">
        <f t="shared" si="0"/>
        <v>15375</v>
      </c>
      <c r="L16" s="63">
        <v>250</v>
      </c>
      <c r="M16" s="71">
        <f t="shared" si="1"/>
        <v>15625</v>
      </c>
    </row>
    <row r="17" spans="1:14" s="50" customFormat="1" ht="15" customHeight="1" x14ac:dyDescent="0.2">
      <c r="A17" s="51">
        <v>4</v>
      </c>
      <c r="B17" s="67" t="s">
        <v>37</v>
      </c>
      <c r="C17" s="67" t="s">
        <v>119</v>
      </c>
      <c r="D17" s="63">
        <v>8000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f t="shared" si="0"/>
        <v>8000</v>
      </c>
      <c r="L17" s="63">
        <v>250</v>
      </c>
      <c r="M17" s="71">
        <f t="shared" si="1"/>
        <v>8250</v>
      </c>
    </row>
    <row r="18" spans="1:14" s="50" customFormat="1" ht="12" x14ac:dyDescent="0.2">
      <c r="A18" s="51">
        <v>5</v>
      </c>
      <c r="B18" s="67" t="s">
        <v>12</v>
      </c>
      <c r="C18" s="84" t="s">
        <v>116</v>
      </c>
      <c r="D18" s="63">
        <v>7000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f t="shared" si="0"/>
        <v>7000</v>
      </c>
      <c r="L18" s="63">
        <v>250</v>
      </c>
      <c r="M18" s="71">
        <f t="shared" si="1"/>
        <v>7250</v>
      </c>
    </row>
    <row r="19" spans="1:14" s="50" customFormat="1" ht="12" x14ac:dyDescent="0.2">
      <c r="A19" s="52">
        <v>6</v>
      </c>
      <c r="B19" s="88" t="s">
        <v>9</v>
      </c>
      <c r="C19" s="91" t="s">
        <v>116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f t="shared" si="0"/>
        <v>0</v>
      </c>
      <c r="L19" s="72">
        <v>0</v>
      </c>
      <c r="M19" s="73">
        <f t="shared" si="1"/>
        <v>0</v>
      </c>
    </row>
    <row r="20" spans="1:14" s="50" customFormat="1" ht="15" customHeight="1" x14ac:dyDescent="0.2">
      <c r="A20" s="51">
        <v>7</v>
      </c>
      <c r="B20" s="89" t="s">
        <v>60</v>
      </c>
      <c r="C20" s="67" t="s">
        <v>120</v>
      </c>
      <c r="D20" s="63">
        <v>7000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f t="shared" si="0"/>
        <v>7000</v>
      </c>
      <c r="L20" s="63">
        <v>250</v>
      </c>
      <c r="M20" s="71">
        <f t="shared" si="1"/>
        <v>7250</v>
      </c>
    </row>
    <row r="21" spans="1:14" s="50" customFormat="1" ht="15" customHeight="1" x14ac:dyDescent="0.2">
      <c r="A21" s="51">
        <v>8</v>
      </c>
      <c r="B21" s="67" t="s">
        <v>105</v>
      </c>
      <c r="C21" s="67" t="s">
        <v>121</v>
      </c>
      <c r="D21" s="63">
        <v>6500</v>
      </c>
      <c r="E21" s="63">
        <v>0</v>
      </c>
      <c r="F21" s="63">
        <v>50</v>
      </c>
      <c r="G21" s="63">
        <v>0</v>
      </c>
      <c r="H21" s="63">
        <v>0</v>
      </c>
      <c r="I21" s="63">
        <v>0</v>
      </c>
      <c r="J21" s="63">
        <v>0</v>
      </c>
      <c r="K21" s="63">
        <f t="shared" si="0"/>
        <v>6550</v>
      </c>
      <c r="L21" s="63">
        <v>250</v>
      </c>
      <c r="M21" s="71">
        <f t="shared" si="1"/>
        <v>6800</v>
      </c>
    </row>
    <row r="22" spans="1:14" s="50" customFormat="1" ht="15" customHeight="1" x14ac:dyDescent="0.2">
      <c r="A22" s="51">
        <v>9</v>
      </c>
      <c r="B22" s="89" t="s">
        <v>98</v>
      </c>
      <c r="C22" s="89" t="s">
        <v>122</v>
      </c>
      <c r="D22" s="63">
        <v>5500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f t="shared" si="0"/>
        <v>5500</v>
      </c>
      <c r="L22" s="63">
        <v>250</v>
      </c>
      <c r="M22" s="71">
        <f t="shared" si="1"/>
        <v>5750</v>
      </c>
    </row>
    <row r="23" spans="1:14" s="53" customFormat="1" ht="12.75" customHeight="1" x14ac:dyDescent="0.25">
      <c r="A23" s="51">
        <v>10</v>
      </c>
      <c r="B23" s="67" t="s">
        <v>10</v>
      </c>
      <c r="C23" s="67" t="s">
        <v>123</v>
      </c>
      <c r="D23" s="63">
        <v>7000</v>
      </c>
      <c r="E23" s="63">
        <v>500</v>
      </c>
      <c r="F23" s="63">
        <v>50</v>
      </c>
      <c r="G23" s="63">
        <v>0</v>
      </c>
      <c r="H23" s="63">
        <v>0</v>
      </c>
      <c r="I23" s="63">
        <v>0</v>
      </c>
      <c r="J23" s="63">
        <v>0</v>
      </c>
      <c r="K23" s="63">
        <f t="shared" si="0"/>
        <v>7550</v>
      </c>
      <c r="L23" s="63">
        <v>250</v>
      </c>
      <c r="M23" s="71">
        <f t="shared" si="1"/>
        <v>7800</v>
      </c>
    </row>
    <row r="24" spans="1:14" s="50" customFormat="1" ht="15" customHeight="1" x14ac:dyDescent="0.2">
      <c r="A24" s="51">
        <v>11</v>
      </c>
      <c r="B24" s="67" t="s">
        <v>11</v>
      </c>
      <c r="C24" s="67" t="s">
        <v>114</v>
      </c>
      <c r="D24" s="63">
        <v>6500</v>
      </c>
      <c r="E24" s="63">
        <v>0</v>
      </c>
      <c r="F24" s="63">
        <v>50</v>
      </c>
      <c r="G24" s="63">
        <v>0</v>
      </c>
      <c r="H24" s="63">
        <v>0</v>
      </c>
      <c r="I24" s="63">
        <v>0</v>
      </c>
      <c r="J24" s="63">
        <v>0</v>
      </c>
      <c r="K24" s="63">
        <f t="shared" si="0"/>
        <v>6550</v>
      </c>
      <c r="L24" s="63">
        <v>250</v>
      </c>
      <c r="M24" s="71">
        <f t="shared" si="1"/>
        <v>6800</v>
      </c>
    </row>
    <row r="25" spans="1:14" s="50" customFormat="1" ht="15" customHeight="1" x14ac:dyDescent="0.2">
      <c r="A25" s="51">
        <v>12</v>
      </c>
      <c r="B25" s="67" t="s">
        <v>73</v>
      </c>
      <c r="C25" s="67" t="s">
        <v>124</v>
      </c>
      <c r="D25" s="63">
        <v>6000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f t="shared" si="0"/>
        <v>6000</v>
      </c>
      <c r="L25" s="63">
        <v>250</v>
      </c>
      <c r="M25" s="71">
        <f t="shared" si="1"/>
        <v>6250</v>
      </c>
    </row>
    <row r="26" spans="1:14" s="50" customFormat="1" ht="15" customHeight="1" x14ac:dyDescent="0.2">
      <c r="A26" s="51">
        <v>13</v>
      </c>
      <c r="B26" s="67" t="s">
        <v>36</v>
      </c>
      <c r="C26" s="67" t="s">
        <v>125</v>
      </c>
      <c r="D26" s="63">
        <v>4000</v>
      </c>
      <c r="E26" s="63">
        <v>2.2799999999999998</v>
      </c>
      <c r="F26" s="63">
        <v>35</v>
      </c>
      <c r="G26" s="63">
        <v>0</v>
      </c>
      <c r="H26" s="63">
        <v>0</v>
      </c>
      <c r="I26" s="63">
        <v>0</v>
      </c>
      <c r="J26" s="63">
        <v>0</v>
      </c>
      <c r="K26" s="63">
        <f t="shared" si="0"/>
        <v>4037.28</v>
      </c>
      <c r="L26" s="63">
        <v>250</v>
      </c>
      <c r="M26" s="71">
        <f t="shared" si="1"/>
        <v>4287.2800000000007</v>
      </c>
    </row>
    <row r="27" spans="1:14" s="50" customFormat="1" ht="15" customHeight="1" x14ac:dyDescent="0.2">
      <c r="A27" s="51">
        <v>14</v>
      </c>
      <c r="B27" s="67" t="s">
        <v>13</v>
      </c>
      <c r="C27" s="67" t="s">
        <v>117</v>
      </c>
      <c r="D27" s="63">
        <v>4000</v>
      </c>
      <c r="E27" s="63">
        <v>250</v>
      </c>
      <c r="F27" s="63">
        <v>75</v>
      </c>
      <c r="G27" s="63">
        <v>0</v>
      </c>
      <c r="H27" s="63">
        <v>0</v>
      </c>
      <c r="I27" s="63">
        <v>0</v>
      </c>
      <c r="J27" s="63">
        <v>0</v>
      </c>
      <c r="K27" s="63">
        <f t="shared" si="0"/>
        <v>4325</v>
      </c>
      <c r="L27" s="63">
        <v>250</v>
      </c>
      <c r="M27" s="71">
        <f t="shared" si="1"/>
        <v>4575</v>
      </c>
    </row>
    <row r="28" spans="1:14" s="50" customFormat="1" ht="15" customHeight="1" x14ac:dyDescent="0.2">
      <c r="A28" s="51">
        <v>15</v>
      </c>
      <c r="B28" s="67" t="s">
        <v>14</v>
      </c>
      <c r="C28" s="67" t="s">
        <v>126</v>
      </c>
      <c r="D28" s="63">
        <v>4000</v>
      </c>
      <c r="E28" s="63">
        <v>2.2799999999999998</v>
      </c>
      <c r="F28" s="63">
        <v>75</v>
      </c>
      <c r="G28" s="63">
        <v>0</v>
      </c>
      <c r="H28" s="63">
        <v>0</v>
      </c>
      <c r="I28" s="63">
        <v>0</v>
      </c>
      <c r="J28" s="63">
        <v>0</v>
      </c>
      <c r="K28" s="63">
        <f t="shared" si="0"/>
        <v>4077.28</v>
      </c>
      <c r="L28" s="63">
        <v>250</v>
      </c>
      <c r="M28" s="71">
        <f t="shared" si="1"/>
        <v>4327.2800000000007</v>
      </c>
    </row>
    <row r="29" spans="1:14" s="50" customFormat="1" ht="15" customHeight="1" thickBot="1" x14ac:dyDescent="0.25">
      <c r="A29" s="54">
        <v>16</v>
      </c>
      <c r="B29" s="90" t="s">
        <v>15</v>
      </c>
      <c r="C29" s="90" t="s">
        <v>126</v>
      </c>
      <c r="D29" s="74">
        <v>4000</v>
      </c>
      <c r="E29" s="74">
        <v>2.2799999999999998</v>
      </c>
      <c r="F29" s="74">
        <v>50</v>
      </c>
      <c r="G29" s="74">
        <v>0</v>
      </c>
      <c r="H29" s="74">
        <v>0</v>
      </c>
      <c r="I29" s="74">
        <v>0</v>
      </c>
      <c r="J29" s="74">
        <v>0</v>
      </c>
      <c r="K29" s="74">
        <f t="shared" si="0"/>
        <v>4052.28</v>
      </c>
      <c r="L29" s="74">
        <v>250</v>
      </c>
      <c r="M29" s="75">
        <f t="shared" si="1"/>
        <v>4302.2800000000007</v>
      </c>
    </row>
    <row r="30" spans="1:14" ht="15" customHeight="1" thickBot="1" x14ac:dyDescent="0.25"/>
    <row r="31" spans="1:14" ht="15" customHeight="1" thickBot="1" x14ac:dyDescent="0.25">
      <c r="A31" s="123" t="s">
        <v>128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5"/>
    </row>
    <row r="32" spans="1:14" s="46" customFormat="1" ht="36.75" thickBot="1" x14ac:dyDescent="0.3">
      <c r="A32" s="47" t="s">
        <v>7</v>
      </c>
      <c r="B32" s="48" t="s">
        <v>0</v>
      </c>
      <c r="C32" s="48" t="s">
        <v>67</v>
      </c>
      <c r="D32" s="64" t="s">
        <v>224</v>
      </c>
      <c r="E32" s="64" t="s">
        <v>227</v>
      </c>
      <c r="F32" s="64" t="s">
        <v>228</v>
      </c>
      <c r="G32" s="64" t="s">
        <v>237</v>
      </c>
      <c r="H32" s="64" t="s">
        <v>238</v>
      </c>
      <c r="I32" s="64" t="s">
        <v>219</v>
      </c>
      <c r="J32" s="64" t="s">
        <v>220</v>
      </c>
      <c r="K32" s="64" t="s">
        <v>35</v>
      </c>
      <c r="L32" s="64" t="s">
        <v>226</v>
      </c>
      <c r="M32" s="65" t="s">
        <v>221</v>
      </c>
      <c r="N32" s="55"/>
    </row>
    <row r="33" spans="1:14" s="50" customFormat="1" ht="12" x14ac:dyDescent="0.2">
      <c r="A33" s="49">
        <v>1</v>
      </c>
      <c r="B33" s="56" t="s">
        <v>78</v>
      </c>
      <c r="C33" s="56" t="s">
        <v>129</v>
      </c>
      <c r="D33" s="69">
        <v>17000</v>
      </c>
      <c r="E33" s="69">
        <v>0</v>
      </c>
      <c r="F33" s="69">
        <v>0</v>
      </c>
      <c r="G33" s="69">
        <v>375</v>
      </c>
      <c r="H33" s="69">
        <v>0</v>
      </c>
      <c r="I33" s="69">
        <v>0</v>
      </c>
      <c r="J33" s="69">
        <v>0</v>
      </c>
      <c r="K33" s="69">
        <f t="shared" ref="K33:K99" si="2">SUM(D33:J33)</f>
        <v>17375</v>
      </c>
      <c r="L33" s="69">
        <v>250</v>
      </c>
      <c r="M33" s="70">
        <f>K33+L33</f>
        <v>17625</v>
      </c>
      <c r="N33" s="57"/>
    </row>
    <row r="34" spans="1:14" s="50" customFormat="1" ht="12" x14ac:dyDescent="0.2">
      <c r="A34" s="51">
        <v>2</v>
      </c>
      <c r="B34" s="58" t="s">
        <v>20</v>
      </c>
      <c r="C34" s="58" t="s">
        <v>130</v>
      </c>
      <c r="D34" s="63">
        <v>6000</v>
      </c>
      <c r="E34" s="63">
        <v>0</v>
      </c>
      <c r="F34" s="63">
        <v>35</v>
      </c>
      <c r="G34" s="63">
        <v>0</v>
      </c>
      <c r="H34" s="63">
        <v>0</v>
      </c>
      <c r="I34" s="63">
        <v>0</v>
      </c>
      <c r="J34" s="63">
        <v>0</v>
      </c>
      <c r="K34" s="63">
        <f t="shared" si="2"/>
        <v>6035</v>
      </c>
      <c r="L34" s="63">
        <v>250</v>
      </c>
      <c r="M34" s="71">
        <f t="shared" ref="M34:M100" si="3">K34+L34</f>
        <v>6285</v>
      </c>
    </row>
    <row r="35" spans="1:14" s="50" customFormat="1" ht="12" x14ac:dyDescent="0.2">
      <c r="A35" s="52">
        <v>3</v>
      </c>
      <c r="B35" s="59" t="s">
        <v>9</v>
      </c>
      <c r="C35" s="59" t="s">
        <v>131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f t="shared" ref="K35" si="4">SUM(D35:J35)</f>
        <v>0</v>
      </c>
      <c r="L35" s="72">
        <v>0</v>
      </c>
      <c r="M35" s="73">
        <f t="shared" ref="M35" si="5">K35+L35</f>
        <v>0</v>
      </c>
    </row>
    <row r="36" spans="1:14" s="50" customFormat="1" ht="12" x14ac:dyDescent="0.2">
      <c r="A36" s="51">
        <v>4</v>
      </c>
      <c r="B36" s="58" t="s">
        <v>83</v>
      </c>
      <c r="C36" s="58" t="s">
        <v>132</v>
      </c>
      <c r="D36" s="63">
        <v>14000</v>
      </c>
      <c r="E36" s="63">
        <v>0</v>
      </c>
      <c r="F36" s="63">
        <v>0</v>
      </c>
      <c r="G36" s="63">
        <v>375</v>
      </c>
      <c r="H36" s="63">
        <v>0</v>
      </c>
      <c r="I36" s="63">
        <v>0</v>
      </c>
      <c r="J36" s="63">
        <v>0</v>
      </c>
      <c r="K36" s="63">
        <f t="shared" si="2"/>
        <v>14375</v>
      </c>
      <c r="L36" s="63">
        <v>250</v>
      </c>
      <c r="M36" s="71">
        <f t="shared" si="3"/>
        <v>14625</v>
      </c>
    </row>
    <row r="37" spans="1:14" s="50" customFormat="1" ht="12" x14ac:dyDescent="0.2">
      <c r="A37" s="51">
        <v>5</v>
      </c>
      <c r="B37" s="94" t="s">
        <v>104</v>
      </c>
      <c r="C37" s="58" t="s">
        <v>133</v>
      </c>
      <c r="D37" s="63">
        <v>12000</v>
      </c>
      <c r="E37" s="63">
        <v>0</v>
      </c>
      <c r="F37" s="63">
        <v>0</v>
      </c>
      <c r="G37" s="63">
        <v>375</v>
      </c>
      <c r="H37" s="63">
        <v>0</v>
      </c>
      <c r="I37" s="63">
        <v>0</v>
      </c>
      <c r="J37" s="63">
        <v>0</v>
      </c>
      <c r="K37" s="63">
        <f t="shared" si="2"/>
        <v>12375</v>
      </c>
      <c r="L37" s="63">
        <v>250</v>
      </c>
      <c r="M37" s="71">
        <f t="shared" si="3"/>
        <v>12625</v>
      </c>
    </row>
    <row r="38" spans="1:14" s="50" customFormat="1" ht="12" x14ac:dyDescent="0.2">
      <c r="A38" s="51">
        <v>6</v>
      </c>
      <c r="B38" s="58" t="s">
        <v>18</v>
      </c>
      <c r="C38" s="58" t="s">
        <v>134</v>
      </c>
      <c r="D38" s="63">
        <v>7000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f t="shared" si="2"/>
        <v>7000</v>
      </c>
      <c r="L38" s="63">
        <v>250</v>
      </c>
      <c r="M38" s="71">
        <f t="shared" si="3"/>
        <v>7250</v>
      </c>
    </row>
    <row r="39" spans="1:14" s="50" customFormat="1" ht="12" x14ac:dyDescent="0.2">
      <c r="A39" s="51">
        <v>7</v>
      </c>
      <c r="B39" s="67" t="s">
        <v>17</v>
      </c>
      <c r="C39" s="58" t="s">
        <v>135</v>
      </c>
      <c r="D39" s="63">
        <v>14000</v>
      </c>
      <c r="E39" s="63">
        <v>0</v>
      </c>
      <c r="F39" s="63">
        <v>0</v>
      </c>
      <c r="G39" s="63">
        <v>375</v>
      </c>
      <c r="H39" s="63">
        <v>0</v>
      </c>
      <c r="I39" s="63">
        <v>0</v>
      </c>
      <c r="J39" s="63">
        <v>0</v>
      </c>
      <c r="K39" s="63">
        <f t="shared" si="2"/>
        <v>14375</v>
      </c>
      <c r="L39" s="63">
        <v>250</v>
      </c>
      <c r="M39" s="71">
        <f t="shared" si="3"/>
        <v>14625</v>
      </c>
    </row>
    <row r="40" spans="1:14" s="50" customFormat="1" ht="12" x14ac:dyDescent="0.2">
      <c r="A40" s="51">
        <v>8</v>
      </c>
      <c r="B40" s="67" t="s">
        <v>87</v>
      </c>
      <c r="C40" s="58" t="s">
        <v>136</v>
      </c>
      <c r="D40" s="63">
        <v>8500</v>
      </c>
      <c r="E40" s="63">
        <v>0</v>
      </c>
      <c r="F40" s="63">
        <v>0</v>
      </c>
      <c r="G40" s="63">
        <v>375</v>
      </c>
      <c r="H40" s="63">
        <v>0</v>
      </c>
      <c r="I40" s="63">
        <v>0</v>
      </c>
      <c r="J40" s="63">
        <v>0</v>
      </c>
      <c r="K40" s="63">
        <f t="shared" si="2"/>
        <v>8875</v>
      </c>
      <c r="L40" s="63">
        <v>250</v>
      </c>
      <c r="M40" s="71">
        <f t="shared" si="3"/>
        <v>9125</v>
      </c>
    </row>
    <row r="41" spans="1:14" s="50" customFormat="1" ht="12" x14ac:dyDescent="0.2">
      <c r="A41" s="51">
        <v>9</v>
      </c>
      <c r="B41" s="58" t="s">
        <v>62</v>
      </c>
      <c r="C41" s="58" t="s">
        <v>136</v>
      </c>
      <c r="D41" s="63">
        <v>8500</v>
      </c>
      <c r="E41" s="63">
        <v>0</v>
      </c>
      <c r="F41" s="63">
        <v>0</v>
      </c>
      <c r="G41" s="63">
        <v>375</v>
      </c>
      <c r="H41" s="63">
        <v>0</v>
      </c>
      <c r="I41" s="63">
        <v>0</v>
      </c>
      <c r="J41" s="63">
        <v>0</v>
      </c>
      <c r="K41" s="63">
        <f t="shared" si="2"/>
        <v>8875</v>
      </c>
      <c r="L41" s="63">
        <v>250</v>
      </c>
      <c r="M41" s="71">
        <f t="shared" si="3"/>
        <v>9125</v>
      </c>
    </row>
    <row r="42" spans="1:14" s="50" customFormat="1" ht="12" x14ac:dyDescent="0.2">
      <c r="A42" s="51">
        <v>10</v>
      </c>
      <c r="B42" s="92" t="s">
        <v>88</v>
      </c>
      <c r="C42" s="58" t="s">
        <v>137</v>
      </c>
      <c r="D42" s="63">
        <v>5500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f t="shared" si="2"/>
        <v>5500</v>
      </c>
      <c r="L42" s="63">
        <v>250</v>
      </c>
      <c r="M42" s="71">
        <f t="shared" si="3"/>
        <v>5750</v>
      </c>
    </row>
    <row r="43" spans="1:14" s="50" customFormat="1" ht="12" x14ac:dyDescent="0.2">
      <c r="A43" s="51">
        <v>11</v>
      </c>
      <c r="B43" s="58" t="s">
        <v>39</v>
      </c>
      <c r="C43" s="58" t="s">
        <v>138</v>
      </c>
      <c r="D43" s="63">
        <v>14000</v>
      </c>
      <c r="E43" s="63">
        <v>0</v>
      </c>
      <c r="F43" s="63">
        <v>0</v>
      </c>
      <c r="G43" s="63">
        <v>375</v>
      </c>
      <c r="H43" s="63">
        <v>0</v>
      </c>
      <c r="I43" s="63">
        <v>0</v>
      </c>
      <c r="J43" s="63">
        <v>0</v>
      </c>
      <c r="K43" s="63">
        <f t="shared" si="2"/>
        <v>14375</v>
      </c>
      <c r="L43" s="63">
        <v>250</v>
      </c>
      <c r="M43" s="71">
        <f t="shared" si="3"/>
        <v>14625</v>
      </c>
    </row>
    <row r="44" spans="1:14" s="78" customFormat="1" ht="12" x14ac:dyDescent="0.2">
      <c r="A44" s="52">
        <v>12</v>
      </c>
      <c r="B44" s="77" t="s">
        <v>9</v>
      </c>
      <c r="C44" s="77" t="s">
        <v>139</v>
      </c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f t="shared" si="2"/>
        <v>0</v>
      </c>
      <c r="L44" s="72">
        <v>0</v>
      </c>
      <c r="M44" s="73">
        <f t="shared" si="3"/>
        <v>0</v>
      </c>
    </row>
    <row r="45" spans="1:14" s="50" customFormat="1" ht="12" x14ac:dyDescent="0.2">
      <c r="A45" s="51">
        <v>13</v>
      </c>
      <c r="B45" s="58" t="s">
        <v>51</v>
      </c>
      <c r="C45" s="58" t="s">
        <v>140</v>
      </c>
      <c r="D45" s="63">
        <v>7000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f t="shared" si="2"/>
        <v>7000</v>
      </c>
      <c r="L45" s="63">
        <v>250</v>
      </c>
      <c r="M45" s="71">
        <f t="shared" si="3"/>
        <v>7250</v>
      </c>
    </row>
    <row r="46" spans="1:14" s="50" customFormat="1" ht="12" x14ac:dyDescent="0.2">
      <c r="A46" s="51">
        <v>14</v>
      </c>
      <c r="B46" s="58" t="s">
        <v>45</v>
      </c>
      <c r="C46" s="58" t="s">
        <v>141</v>
      </c>
      <c r="D46" s="63">
        <v>7000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f t="shared" si="2"/>
        <v>7000</v>
      </c>
      <c r="L46" s="63">
        <v>250</v>
      </c>
      <c r="M46" s="71">
        <f t="shared" si="3"/>
        <v>7250</v>
      </c>
    </row>
    <row r="47" spans="1:14" s="50" customFormat="1" ht="12" x14ac:dyDescent="0.2">
      <c r="A47" s="52">
        <v>15</v>
      </c>
      <c r="B47" s="59" t="s">
        <v>9</v>
      </c>
      <c r="C47" s="59" t="s">
        <v>142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f t="shared" si="2"/>
        <v>0</v>
      </c>
      <c r="L47" s="72">
        <v>0</v>
      </c>
      <c r="M47" s="73">
        <f t="shared" si="3"/>
        <v>0</v>
      </c>
    </row>
    <row r="48" spans="1:14" s="50" customFormat="1" ht="12" x14ac:dyDescent="0.2">
      <c r="A48" s="51">
        <v>16</v>
      </c>
      <c r="B48" s="58" t="s">
        <v>29</v>
      </c>
      <c r="C48" s="58" t="s">
        <v>143</v>
      </c>
      <c r="D48" s="63">
        <v>7000</v>
      </c>
      <c r="E48" s="63">
        <v>0</v>
      </c>
      <c r="F48" s="63">
        <v>35</v>
      </c>
      <c r="G48" s="63">
        <v>0</v>
      </c>
      <c r="H48" s="63">
        <v>0</v>
      </c>
      <c r="I48" s="63">
        <v>0</v>
      </c>
      <c r="J48" s="63">
        <v>0</v>
      </c>
      <c r="K48" s="63">
        <f t="shared" si="2"/>
        <v>7035</v>
      </c>
      <c r="L48" s="63">
        <v>250</v>
      </c>
      <c r="M48" s="71">
        <f t="shared" si="3"/>
        <v>7285</v>
      </c>
    </row>
    <row r="49" spans="1:13" s="50" customFormat="1" ht="12" x14ac:dyDescent="0.2">
      <c r="A49" s="51">
        <v>17</v>
      </c>
      <c r="B49" s="58" t="s">
        <v>82</v>
      </c>
      <c r="C49" s="58" t="s">
        <v>144</v>
      </c>
      <c r="D49" s="63">
        <v>14000</v>
      </c>
      <c r="E49" s="63">
        <v>0</v>
      </c>
      <c r="F49" s="63">
        <v>0</v>
      </c>
      <c r="G49" s="63">
        <v>375</v>
      </c>
      <c r="H49" s="63">
        <v>0</v>
      </c>
      <c r="I49" s="63">
        <v>0</v>
      </c>
      <c r="J49" s="63">
        <v>0</v>
      </c>
      <c r="K49" s="63">
        <f t="shared" si="2"/>
        <v>14375</v>
      </c>
      <c r="L49" s="63">
        <v>250</v>
      </c>
      <c r="M49" s="71">
        <f t="shared" si="3"/>
        <v>14625</v>
      </c>
    </row>
    <row r="50" spans="1:13" s="50" customFormat="1" ht="12" x14ac:dyDescent="0.2">
      <c r="A50" s="51">
        <v>18</v>
      </c>
      <c r="B50" s="58" t="s">
        <v>86</v>
      </c>
      <c r="C50" s="58" t="s">
        <v>145</v>
      </c>
      <c r="D50" s="63">
        <v>5500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f t="shared" si="2"/>
        <v>5500</v>
      </c>
      <c r="L50" s="63">
        <v>250</v>
      </c>
      <c r="M50" s="71">
        <f t="shared" si="3"/>
        <v>5750</v>
      </c>
    </row>
    <row r="51" spans="1:13" s="78" customFormat="1" ht="12" x14ac:dyDescent="0.2">
      <c r="A51" s="51">
        <v>19</v>
      </c>
      <c r="B51" s="92" t="s">
        <v>244</v>
      </c>
      <c r="C51" s="92" t="s">
        <v>146</v>
      </c>
      <c r="D51" s="63">
        <v>8500</v>
      </c>
      <c r="E51" s="63">
        <v>0</v>
      </c>
      <c r="F51" s="63">
        <v>0</v>
      </c>
      <c r="G51" s="63">
        <v>375</v>
      </c>
      <c r="H51" s="63">
        <v>0</v>
      </c>
      <c r="I51" s="63">
        <v>0</v>
      </c>
      <c r="J51" s="63">
        <v>0</v>
      </c>
      <c r="K51" s="63">
        <f t="shared" si="2"/>
        <v>8875</v>
      </c>
      <c r="L51" s="63">
        <v>250</v>
      </c>
      <c r="M51" s="71">
        <f t="shared" si="3"/>
        <v>9125</v>
      </c>
    </row>
    <row r="52" spans="1:13" s="50" customFormat="1" ht="12" x14ac:dyDescent="0.2">
      <c r="A52" s="52">
        <v>20</v>
      </c>
      <c r="B52" s="59" t="s">
        <v>9</v>
      </c>
      <c r="C52" s="59" t="s">
        <v>147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f t="shared" si="2"/>
        <v>0</v>
      </c>
      <c r="L52" s="72">
        <v>0</v>
      </c>
      <c r="M52" s="73">
        <f t="shared" si="3"/>
        <v>0</v>
      </c>
    </row>
    <row r="53" spans="1:13" s="50" customFormat="1" ht="12" x14ac:dyDescent="0.2">
      <c r="A53" s="51">
        <v>21</v>
      </c>
      <c r="B53" s="58" t="s">
        <v>41</v>
      </c>
      <c r="C53" s="58" t="s">
        <v>148</v>
      </c>
      <c r="D53" s="63">
        <v>6500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f t="shared" si="2"/>
        <v>6500</v>
      </c>
      <c r="L53" s="63">
        <v>250</v>
      </c>
      <c r="M53" s="71">
        <f t="shared" si="3"/>
        <v>6750</v>
      </c>
    </row>
    <row r="54" spans="1:13" s="50" customFormat="1" ht="12" x14ac:dyDescent="0.2">
      <c r="A54" s="51">
        <v>22</v>
      </c>
      <c r="B54" s="58" t="s">
        <v>95</v>
      </c>
      <c r="C54" s="58" t="s">
        <v>149</v>
      </c>
      <c r="D54" s="63">
        <v>5500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f t="shared" si="2"/>
        <v>5500</v>
      </c>
      <c r="L54" s="63">
        <v>250</v>
      </c>
      <c r="M54" s="71">
        <f t="shared" si="3"/>
        <v>5750</v>
      </c>
    </row>
    <row r="55" spans="1:13" s="78" customFormat="1" ht="12" x14ac:dyDescent="0.2">
      <c r="A55" s="52">
        <v>23</v>
      </c>
      <c r="B55" s="77" t="s">
        <v>9</v>
      </c>
      <c r="C55" s="77" t="s">
        <v>121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9">
        <f t="shared" si="3"/>
        <v>0</v>
      </c>
    </row>
    <row r="56" spans="1:13" s="50" customFormat="1" ht="12" x14ac:dyDescent="0.2">
      <c r="A56" s="51">
        <v>24</v>
      </c>
      <c r="B56" s="58" t="s">
        <v>93</v>
      </c>
      <c r="C56" s="58" t="s">
        <v>150</v>
      </c>
      <c r="D56" s="63">
        <v>4500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f t="shared" si="2"/>
        <v>4500</v>
      </c>
      <c r="L56" s="63">
        <v>250</v>
      </c>
      <c r="M56" s="71">
        <f t="shared" si="3"/>
        <v>4750</v>
      </c>
    </row>
    <row r="57" spans="1:13" s="50" customFormat="1" ht="12" x14ac:dyDescent="0.2">
      <c r="A57" s="51">
        <v>25</v>
      </c>
      <c r="B57" s="58" t="s">
        <v>52</v>
      </c>
      <c r="C57" s="58" t="s">
        <v>150</v>
      </c>
      <c r="D57" s="63">
        <v>4500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f t="shared" si="2"/>
        <v>4500</v>
      </c>
      <c r="L57" s="63">
        <v>250</v>
      </c>
      <c r="M57" s="71">
        <f t="shared" si="3"/>
        <v>4750</v>
      </c>
    </row>
    <row r="58" spans="1:13" s="50" customFormat="1" ht="12" x14ac:dyDescent="0.2">
      <c r="A58" s="51">
        <v>26</v>
      </c>
      <c r="B58" s="58" t="s">
        <v>92</v>
      </c>
      <c r="C58" s="58" t="s">
        <v>150</v>
      </c>
      <c r="D58" s="63">
        <v>4500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f t="shared" si="2"/>
        <v>4500</v>
      </c>
      <c r="L58" s="63">
        <v>250</v>
      </c>
      <c r="M58" s="71">
        <f t="shared" si="3"/>
        <v>4750</v>
      </c>
    </row>
    <row r="59" spans="1:13" s="50" customFormat="1" ht="12" x14ac:dyDescent="0.2">
      <c r="A59" s="51">
        <v>27</v>
      </c>
      <c r="B59" s="58" t="s">
        <v>53</v>
      </c>
      <c r="C59" s="58" t="s">
        <v>150</v>
      </c>
      <c r="D59" s="63">
        <v>4500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f t="shared" si="2"/>
        <v>4500</v>
      </c>
      <c r="L59" s="63">
        <v>250</v>
      </c>
      <c r="M59" s="71">
        <f t="shared" si="3"/>
        <v>4750</v>
      </c>
    </row>
    <row r="60" spans="1:13" s="50" customFormat="1" ht="12" x14ac:dyDescent="0.2">
      <c r="A60" s="51">
        <v>28</v>
      </c>
      <c r="B60" s="58" t="s">
        <v>101</v>
      </c>
      <c r="C60" s="58" t="s">
        <v>150</v>
      </c>
      <c r="D60" s="63">
        <v>4500</v>
      </c>
      <c r="E60" s="63">
        <v>500</v>
      </c>
      <c r="F60" s="63">
        <v>50</v>
      </c>
      <c r="G60" s="63">
        <v>0</v>
      </c>
      <c r="H60" s="63">
        <v>0</v>
      </c>
      <c r="I60" s="63">
        <v>0</v>
      </c>
      <c r="J60" s="63">
        <v>0</v>
      </c>
      <c r="K60" s="63">
        <f t="shared" si="2"/>
        <v>5050</v>
      </c>
      <c r="L60" s="63">
        <v>250</v>
      </c>
      <c r="M60" s="71">
        <f t="shared" si="3"/>
        <v>5300</v>
      </c>
    </row>
    <row r="61" spans="1:13" s="50" customFormat="1" ht="12" x14ac:dyDescent="0.2">
      <c r="A61" s="51">
        <v>29</v>
      </c>
      <c r="B61" s="58" t="s">
        <v>71</v>
      </c>
      <c r="C61" s="58" t="s">
        <v>150</v>
      </c>
      <c r="D61" s="63">
        <v>4000</v>
      </c>
      <c r="E61" s="63">
        <v>500</v>
      </c>
      <c r="F61" s="63">
        <v>35</v>
      </c>
      <c r="G61" s="63">
        <v>0</v>
      </c>
      <c r="H61" s="63">
        <v>0</v>
      </c>
      <c r="I61" s="63">
        <v>0</v>
      </c>
      <c r="J61" s="63">
        <v>0</v>
      </c>
      <c r="K61" s="63">
        <f t="shared" si="2"/>
        <v>4535</v>
      </c>
      <c r="L61" s="63">
        <v>250</v>
      </c>
      <c r="M61" s="71">
        <f t="shared" si="3"/>
        <v>4785</v>
      </c>
    </row>
    <row r="62" spans="1:13" s="50" customFormat="1" ht="12" x14ac:dyDescent="0.2">
      <c r="A62" s="51">
        <v>30</v>
      </c>
      <c r="B62" s="58" t="s">
        <v>243</v>
      </c>
      <c r="C62" s="58" t="s">
        <v>150</v>
      </c>
      <c r="D62" s="63">
        <v>4500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f t="shared" si="2"/>
        <v>4500</v>
      </c>
      <c r="L62" s="63">
        <v>250</v>
      </c>
      <c r="M62" s="71">
        <f t="shared" si="3"/>
        <v>4750</v>
      </c>
    </row>
    <row r="63" spans="1:13" s="50" customFormat="1" ht="12" x14ac:dyDescent="0.2">
      <c r="A63" s="51">
        <v>31</v>
      </c>
      <c r="B63" s="58" t="s">
        <v>30</v>
      </c>
      <c r="C63" s="58" t="s">
        <v>151</v>
      </c>
      <c r="D63" s="63">
        <v>4000</v>
      </c>
      <c r="E63" s="63">
        <v>250</v>
      </c>
      <c r="F63" s="63">
        <v>50</v>
      </c>
      <c r="G63" s="63">
        <v>0</v>
      </c>
      <c r="H63" s="63">
        <v>0</v>
      </c>
      <c r="I63" s="63">
        <v>0</v>
      </c>
      <c r="J63" s="63">
        <v>0</v>
      </c>
      <c r="K63" s="63">
        <f t="shared" si="2"/>
        <v>4300</v>
      </c>
      <c r="L63" s="63">
        <v>250</v>
      </c>
      <c r="M63" s="71">
        <f t="shared" si="3"/>
        <v>4550</v>
      </c>
    </row>
    <row r="64" spans="1:13" s="50" customFormat="1" ht="12" x14ac:dyDescent="0.2">
      <c r="A64" s="51">
        <v>32</v>
      </c>
      <c r="B64" s="58" t="s">
        <v>44</v>
      </c>
      <c r="C64" s="58" t="s">
        <v>152</v>
      </c>
      <c r="D64" s="63">
        <v>4000</v>
      </c>
      <c r="E64" s="63">
        <v>2.2799999999999998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f t="shared" si="2"/>
        <v>4002.28</v>
      </c>
      <c r="L64" s="63">
        <v>250</v>
      </c>
      <c r="M64" s="71">
        <f t="shared" si="3"/>
        <v>4252.2800000000007</v>
      </c>
    </row>
    <row r="65" spans="1:13" s="50" customFormat="1" ht="12" x14ac:dyDescent="0.2">
      <c r="A65" s="51">
        <v>33</v>
      </c>
      <c r="B65" s="58" t="s">
        <v>94</v>
      </c>
      <c r="C65" s="58" t="s">
        <v>126</v>
      </c>
      <c r="D65" s="63">
        <v>4000</v>
      </c>
      <c r="E65" s="63">
        <v>2.2799999999999998</v>
      </c>
      <c r="F65" s="63">
        <v>35</v>
      </c>
      <c r="G65" s="63">
        <v>0</v>
      </c>
      <c r="H65" s="63">
        <v>0</v>
      </c>
      <c r="I65" s="63">
        <v>0</v>
      </c>
      <c r="J65" s="63">
        <v>0</v>
      </c>
      <c r="K65" s="63">
        <f t="shared" si="2"/>
        <v>4037.28</v>
      </c>
      <c r="L65" s="63">
        <v>250</v>
      </c>
      <c r="M65" s="71">
        <f t="shared" si="3"/>
        <v>4287.2800000000007</v>
      </c>
    </row>
    <row r="66" spans="1:13" s="50" customFormat="1" ht="12" x14ac:dyDescent="0.2">
      <c r="A66" s="51">
        <v>34</v>
      </c>
      <c r="B66" s="58" t="s">
        <v>72</v>
      </c>
      <c r="C66" s="58" t="s">
        <v>126</v>
      </c>
      <c r="D66" s="63">
        <v>4000</v>
      </c>
      <c r="E66" s="63">
        <v>2.2799999999999998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f t="shared" si="2"/>
        <v>4002.28</v>
      </c>
      <c r="L66" s="63">
        <v>250</v>
      </c>
      <c r="M66" s="71">
        <f t="shared" si="3"/>
        <v>4252.2800000000007</v>
      </c>
    </row>
    <row r="67" spans="1:13" s="50" customFormat="1" ht="12" x14ac:dyDescent="0.2">
      <c r="A67" s="51">
        <v>35</v>
      </c>
      <c r="B67" s="58" t="s">
        <v>56</v>
      </c>
      <c r="C67" s="58" t="s">
        <v>126</v>
      </c>
      <c r="D67" s="63">
        <v>4000</v>
      </c>
      <c r="E67" s="63">
        <v>2.2799999999999998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f t="shared" si="2"/>
        <v>4002.28</v>
      </c>
      <c r="L67" s="63">
        <v>250</v>
      </c>
      <c r="M67" s="71">
        <f t="shared" si="3"/>
        <v>4252.2800000000007</v>
      </c>
    </row>
    <row r="68" spans="1:13" s="50" customFormat="1" ht="12" x14ac:dyDescent="0.2">
      <c r="A68" s="51">
        <v>36</v>
      </c>
      <c r="B68" s="58" t="s">
        <v>57</v>
      </c>
      <c r="C68" s="58" t="s">
        <v>117</v>
      </c>
      <c r="D68" s="63">
        <v>4000</v>
      </c>
      <c r="E68" s="63">
        <v>2.2799999999999998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f t="shared" si="2"/>
        <v>4002.28</v>
      </c>
      <c r="L68" s="63">
        <v>250</v>
      </c>
      <c r="M68" s="71">
        <f t="shared" si="3"/>
        <v>4252.2800000000007</v>
      </c>
    </row>
    <row r="69" spans="1:13" s="50" customFormat="1" ht="12" x14ac:dyDescent="0.2">
      <c r="A69" s="51">
        <v>37</v>
      </c>
      <c r="B69" s="58" t="s">
        <v>31</v>
      </c>
      <c r="C69" s="58" t="s">
        <v>117</v>
      </c>
      <c r="D69" s="63">
        <v>4000</v>
      </c>
      <c r="E69" s="63">
        <v>2.2799999999999998</v>
      </c>
      <c r="F69" s="63">
        <v>35</v>
      </c>
      <c r="G69" s="63">
        <v>0</v>
      </c>
      <c r="H69" s="63">
        <v>0</v>
      </c>
      <c r="I69" s="63">
        <v>0</v>
      </c>
      <c r="J69" s="63">
        <v>0</v>
      </c>
      <c r="K69" s="63">
        <f t="shared" si="2"/>
        <v>4037.28</v>
      </c>
      <c r="L69" s="63">
        <v>250</v>
      </c>
      <c r="M69" s="71">
        <f t="shared" si="3"/>
        <v>4287.2800000000007</v>
      </c>
    </row>
    <row r="70" spans="1:13" s="50" customFormat="1" ht="12" x14ac:dyDescent="0.2">
      <c r="A70" s="51">
        <v>38</v>
      </c>
      <c r="B70" s="58" t="s">
        <v>79</v>
      </c>
      <c r="C70" s="58" t="s">
        <v>117</v>
      </c>
      <c r="D70" s="63">
        <v>4000</v>
      </c>
      <c r="E70" s="63">
        <v>2.2799999999999998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f t="shared" si="2"/>
        <v>4002.28</v>
      </c>
      <c r="L70" s="63">
        <v>250</v>
      </c>
      <c r="M70" s="71">
        <f t="shared" si="3"/>
        <v>4252.2800000000007</v>
      </c>
    </row>
    <row r="71" spans="1:13" s="50" customFormat="1" ht="12" x14ac:dyDescent="0.2">
      <c r="A71" s="51">
        <v>39</v>
      </c>
      <c r="B71" s="58" t="s">
        <v>66</v>
      </c>
      <c r="C71" s="58" t="s">
        <v>153</v>
      </c>
      <c r="D71" s="63">
        <v>10000</v>
      </c>
      <c r="E71" s="63">
        <v>0</v>
      </c>
      <c r="F71" s="63">
        <v>0</v>
      </c>
      <c r="G71" s="63">
        <v>375</v>
      </c>
      <c r="H71" s="63">
        <v>0</v>
      </c>
      <c r="I71" s="63">
        <v>0</v>
      </c>
      <c r="J71" s="63">
        <v>0</v>
      </c>
      <c r="K71" s="63">
        <f t="shared" si="2"/>
        <v>10375</v>
      </c>
      <c r="L71" s="63">
        <v>250</v>
      </c>
      <c r="M71" s="71">
        <f t="shared" si="3"/>
        <v>10625</v>
      </c>
    </row>
    <row r="72" spans="1:13" s="50" customFormat="1" ht="12" x14ac:dyDescent="0.2">
      <c r="A72" s="51">
        <v>40</v>
      </c>
      <c r="B72" s="58" t="s">
        <v>61</v>
      </c>
      <c r="C72" s="58" t="s">
        <v>154</v>
      </c>
      <c r="D72" s="63">
        <v>6500</v>
      </c>
      <c r="E72" s="63">
        <v>500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f t="shared" si="2"/>
        <v>7000</v>
      </c>
      <c r="L72" s="63">
        <v>250</v>
      </c>
      <c r="M72" s="71">
        <f t="shared" si="3"/>
        <v>7250</v>
      </c>
    </row>
    <row r="73" spans="1:13" s="50" customFormat="1" ht="12" x14ac:dyDescent="0.2">
      <c r="A73" s="51">
        <v>41</v>
      </c>
      <c r="B73" s="58" t="s">
        <v>65</v>
      </c>
      <c r="C73" s="58" t="s">
        <v>154</v>
      </c>
      <c r="D73" s="63">
        <v>6500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f t="shared" si="2"/>
        <v>6500</v>
      </c>
      <c r="L73" s="63">
        <v>250</v>
      </c>
      <c r="M73" s="71">
        <f t="shared" si="3"/>
        <v>6750</v>
      </c>
    </row>
    <row r="74" spans="1:13" s="50" customFormat="1" ht="12" x14ac:dyDescent="0.2">
      <c r="A74" s="51">
        <v>42</v>
      </c>
      <c r="B74" s="58" t="s">
        <v>69</v>
      </c>
      <c r="C74" s="58" t="s">
        <v>154</v>
      </c>
      <c r="D74" s="63">
        <v>6500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f t="shared" si="2"/>
        <v>6500</v>
      </c>
      <c r="L74" s="63">
        <v>250</v>
      </c>
      <c r="M74" s="71">
        <f t="shared" si="3"/>
        <v>6750</v>
      </c>
    </row>
    <row r="75" spans="1:13" s="50" customFormat="1" ht="12" x14ac:dyDescent="0.2">
      <c r="A75" s="51">
        <v>43</v>
      </c>
      <c r="B75" s="58" t="s">
        <v>19</v>
      </c>
      <c r="C75" s="58" t="s">
        <v>155</v>
      </c>
      <c r="D75" s="63">
        <v>12000</v>
      </c>
      <c r="E75" s="63">
        <v>0</v>
      </c>
      <c r="F75" s="63">
        <v>0</v>
      </c>
      <c r="G75" s="63">
        <v>375</v>
      </c>
      <c r="H75" s="63">
        <v>0</v>
      </c>
      <c r="I75" s="63">
        <v>0</v>
      </c>
      <c r="J75" s="63">
        <v>0</v>
      </c>
      <c r="K75" s="63">
        <f t="shared" si="2"/>
        <v>12375</v>
      </c>
      <c r="L75" s="63">
        <v>250</v>
      </c>
      <c r="M75" s="71">
        <f t="shared" si="3"/>
        <v>12625</v>
      </c>
    </row>
    <row r="76" spans="1:13" s="50" customFormat="1" ht="12" x14ac:dyDescent="0.2">
      <c r="A76" s="51">
        <v>44</v>
      </c>
      <c r="B76" s="58" t="s">
        <v>55</v>
      </c>
      <c r="C76" s="58" t="s">
        <v>156</v>
      </c>
      <c r="D76" s="63">
        <v>6500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f t="shared" si="2"/>
        <v>6500</v>
      </c>
      <c r="L76" s="63">
        <v>250</v>
      </c>
      <c r="M76" s="71">
        <f t="shared" si="3"/>
        <v>6750</v>
      </c>
    </row>
    <row r="77" spans="1:13" s="50" customFormat="1" ht="12" x14ac:dyDescent="0.2">
      <c r="A77" s="51">
        <v>45</v>
      </c>
      <c r="B77" s="58" t="s">
        <v>89</v>
      </c>
      <c r="C77" s="58" t="s">
        <v>157</v>
      </c>
      <c r="D77" s="63">
        <v>6500</v>
      </c>
      <c r="E77" s="63">
        <v>0</v>
      </c>
      <c r="F77" s="63">
        <v>50</v>
      </c>
      <c r="G77" s="63">
        <v>0</v>
      </c>
      <c r="H77" s="63">
        <v>0</v>
      </c>
      <c r="I77" s="63">
        <v>0</v>
      </c>
      <c r="J77" s="63">
        <v>0</v>
      </c>
      <c r="K77" s="63">
        <f t="shared" si="2"/>
        <v>6550</v>
      </c>
      <c r="L77" s="63">
        <v>250</v>
      </c>
      <c r="M77" s="71">
        <f t="shared" si="3"/>
        <v>6800</v>
      </c>
    </row>
    <row r="78" spans="1:13" s="50" customFormat="1" ht="12" x14ac:dyDescent="0.2">
      <c r="A78" s="51">
        <v>46</v>
      </c>
      <c r="B78" s="58" t="s">
        <v>75</v>
      </c>
      <c r="C78" s="58" t="s">
        <v>158</v>
      </c>
      <c r="D78" s="63">
        <v>6500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f t="shared" si="2"/>
        <v>6500</v>
      </c>
      <c r="L78" s="63">
        <v>250</v>
      </c>
      <c r="M78" s="71">
        <f t="shared" si="3"/>
        <v>6750</v>
      </c>
    </row>
    <row r="79" spans="1:13" s="50" customFormat="1" ht="12" x14ac:dyDescent="0.2">
      <c r="A79" s="51">
        <v>47</v>
      </c>
      <c r="B79" s="58" t="s">
        <v>96</v>
      </c>
      <c r="C79" s="58" t="s">
        <v>159</v>
      </c>
      <c r="D79" s="63">
        <v>7000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f t="shared" si="2"/>
        <v>7000</v>
      </c>
      <c r="L79" s="63">
        <v>250</v>
      </c>
      <c r="M79" s="71">
        <f t="shared" si="3"/>
        <v>7250</v>
      </c>
    </row>
    <row r="80" spans="1:13" s="50" customFormat="1" ht="12" x14ac:dyDescent="0.2">
      <c r="A80" s="51">
        <v>48</v>
      </c>
      <c r="B80" s="58" t="s">
        <v>68</v>
      </c>
      <c r="C80" s="58" t="s">
        <v>159</v>
      </c>
      <c r="D80" s="63">
        <v>7000</v>
      </c>
      <c r="E80" s="63">
        <v>0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f t="shared" si="2"/>
        <v>7000</v>
      </c>
      <c r="L80" s="63">
        <v>250</v>
      </c>
      <c r="M80" s="71">
        <f t="shared" si="3"/>
        <v>7250</v>
      </c>
    </row>
    <row r="81" spans="1:13" s="50" customFormat="1" ht="12" x14ac:dyDescent="0.2">
      <c r="A81" s="51">
        <v>49</v>
      </c>
      <c r="B81" s="58" t="s">
        <v>107</v>
      </c>
      <c r="C81" s="58" t="s">
        <v>160</v>
      </c>
      <c r="D81" s="63">
        <v>7000</v>
      </c>
      <c r="E81" s="63">
        <v>0</v>
      </c>
      <c r="F81" s="63">
        <v>35</v>
      </c>
      <c r="G81" s="63">
        <v>0</v>
      </c>
      <c r="H81" s="63">
        <v>0</v>
      </c>
      <c r="I81" s="63">
        <v>0</v>
      </c>
      <c r="J81" s="63">
        <v>0</v>
      </c>
      <c r="K81" s="63">
        <f t="shared" si="2"/>
        <v>7035</v>
      </c>
      <c r="L81" s="63">
        <v>250</v>
      </c>
      <c r="M81" s="71">
        <f t="shared" si="3"/>
        <v>7285</v>
      </c>
    </row>
    <row r="82" spans="1:13" s="50" customFormat="1" ht="12" x14ac:dyDescent="0.2">
      <c r="A82" s="51">
        <v>50</v>
      </c>
      <c r="B82" s="58" t="s">
        <v>32</v>
      </c>
      <c r="C82" s="58" t="s">
        <v>161</v>
      </c>
      <c r="D82" s="63">
        <v>7000</v>
      </c>
      <c r="E82" s="63">
        <v>500</v>
      </c>
      <c r="F82" s="63">
        <v>35</v>
      </c>
      <c r="G82" s="63">
        <v>0</v>
      </c>
      <c r="H82" s="63">
        <v>0</v>
      </c>
      <c r="I82" s="63">
        <v>0</v>
      </c>
      <c r="J82" s="63">
        <v>0</v>
      </c>
      <c r="K82" s="63">
        <f t="shared" si="2"/>
        <v>7535</v>
      </c>
      <c r="L82" s="63">
        <v>250</v>
      </c>
      <c r="M82" s="71">
        <f t="shared" si="3"/>
        <v>7785</v>
      </c>
    </row>
    <row r="83" spans="1:13" s="50" customFormat="1" ht="12" x14ac:dyDescent="0.2">
      <c r="A83" s="51">
        <v>51</v>
      </c>
      <c r="B83" s="58" t="s">
        <v>33</v>
      </c>
      <c r="C83" s="58" t="s">
        <v>162</v>
      </c>
      <c r="D83" s="63">
        <v>6500</v>
      </c>
      <c r="E83" s="63">
        <v>0</v>
      </c>
      <c r="F83" s="63">
        <v>35</v>
      </c>
      <c r="G83" s="63">
        <v>0</v>
      </c>
      <c r="H83" s="63">
        <v>0</v>
      </c>
      <c r="I83" s="63">
        <v>0</v>
      </c>
      <c r="J83" s="63">
        <v>0</v>
      </c>
      <c r="K83" s="63">
        <f t="shared" si="2"/>
        <v>6535</v>
      </c>
      <c r="L83" s="63">
        <v>250</v>
      </c>
      <c r="M83" s="71">
        <f t="shared" si="3"/>
        <v>6785</v>
      </c>
    </row>
    <row r="84" spans="1:13" s="50" customFormat="1" ht="12" x14ac:dyDescent="0.2">
      <c r="A84" s="51">
        <v>52</v>
      </c>
      <c r="B84" s="58" t="s">
        <v>34</v>
      </c>
      <c r="C84" s="58" t="s">
        <v>162</v>
      </c>
      <c r="D84" s="63">
        <v>6500</v>
      </c>
      <c r="E84" s="63">
        <v>0</v>
      </c>
      <c r="F84" s="63">
        <v>35</v>
      </c>
      <c r="G84" s="63">
        <v>0</v>
      </c>
      <c r="H84" s="63">
        <v>0</v>
      </c>
      <c r="I84" s="63">
        <v>0</v>
      </c>
      <c r="J84" s="63">
        <v>0</v>
      </c>
      <c r="K84" s="63">
        <f t="shared" si="2"/>
        <v>6535</v>
      </c>
      <c r="L84" s="63">
        <v>250</v>
      </c>
      <c r="M84" s="71">
        <f t="shared" si="3"/>
        <v>6785</v>
      </c>
    </row>
    <row r="85" spans="1:13" s="50" customFormat="1" ht="12" x14ac:dyDescent="0.2">
      <c r="A85" s="51">
        <v>53</v>
      </c>
      <c r="B85" s="58" t="s">
        <v>43</v>
      </c>
      <c r="C85" s="58" t="s">
        <v>163</v>
      </c>
      <c r="D85" s="63">
        <v>6500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f t="shared" si="2"/>
        <v>6500</v>
      </c>
      <c r="L85" s="63">
        <v>250</v>
      </c>
      <c r="M85" s="71">
        <f t="shared" si="3"/>
        <v>6750</v>
      </c>
    </row>
    <row r="86" spans="1:13" s="50" customFormat="1" ht="12" x14ac:dyDescent="0.2">
      <c r="A86" s="51">
        <v>54</v>
      </c>
      <c r="B86" s="58" t="s">
        <v>252</v>
      </c>
      <c r="C86" s="58" t="s">
        <v>164</v>
      </c>
      <c r="D86" s="63">
        <f>5500/31*16</f>
        <v>2838.7096774193546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f t="shared" si="2"/>
        <v>2838.7096774193546</v>
      </c>
      <c r="L86" s="63">
        <f>250/31*16</f>
        <v>129.03225806451613</v>
      </c>
      <c r="M86" s="71">
        <f t="shared" si="3"/>
        <v>2967.7419354838707</v>
      </c>
    </row>
    <row r="87" spans="1:13" s="50" customFormat="1" ht="12" x14ac:dyDescent="0.2">
      <c r="A87" s="51">
        <v>55</v>
      </c>
      <c r="B87" s="58" t="s">
        <v>70</v>
      </c>
      <c r="C87" s="58" t="s">
        <v>165</v>
      </c>
      <c r="D87" s="63">
        <v>14000</v>
      </c>
      <c r="E87" s="63">
        <v>0</v>
      </c>
      <c r="F87" s="63">
        <v>0</v>
      </c>
      <c r="G87" s="63">
        <v>375</v>
      </c>
      <c r="H87" s="63">
        <v>0</v>
      </c>
      <c r="I87" s="63">
        <v>0</v>
      </c>
      <c r="J87" s="63">
        <v>0</v>
      </c>
      <c r="K87" s="63">
        <f t="shared" si="2"/>
        <v>14375</v>
      </c>
      <c r="L87" s="63">
        <v>250</v>
      </c>
      <c r="M87" s="71">
        <f t="shared" si="3"/>
        <v>14625</v>
      </c>
    </row>
    <row r="88" spans="1:13" s="50" customFormat="1" ht="12" x14ac:dyDescent="0.2">
      <c r="A88" s="51">
        <v>56</v>
      </c>
      <c r="B88" s="58" t="s">
        <v>64</v>
      </c>
      <c r="C88" s="58" t="s">
        <v>166</v>
      </c>
      <c r="D88" s="63">
        <v>12500</v>
      </c>
      <c r="E88" s="63">
        <v>0</v>
      </c>
      <c r="F88" s="63">
        <v>0</v>
      </c>
      <c r="G88" s="63">
        <v>375</v>
      </c>
      <c r="H88" s="63">
        <v>0</v>
      </c>
      <c r="I88" s="63">
        <v>0</v>
      </c>
      <c r="J88" s="63">
        <v>0</v>
      </c>
      <c r="K88" s="63">
        <f t="shared" si="2"/>
        <v>12875</v>
      </c>
      <c r="L88" s="63">
        <v>250</v>
      </c>
      <c r="M88" s="71">
        <f t="shared" si="3"/>
        <v>13125</v>
      </c>
    </row>
    <row r="89" spans="1:13" s="50" customFormat="1" ht="12" x14ac:dyDescent="0.2">
      <c r="A89" s="51">
        <v>57</v>
      </c>
      <c r="B89" s="58" t="s">
        <v>59</v>
      </c>
      <c r="C89" s="58" t="s">
        <v>167</v>
      </c>
      <c r="D89" s="63">
        <v>5500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f t="shared" si="2"/>
        <v>5500</v>
      </c>
      <c r="L89" s="63">
        <v>250</v>
      </c>
      <c r="M89" s="71">
        <f t="shared" si="3"/>
        <v>5750</v>
      </c>
    </row>
    <row r="90" spans="1:13" s="78" customFormat="1" ht="12" x14ac:dyDescent="0.2">
      <c r="A90" s="52">
        <v>58</v>
      </c>
      <c r="B90" s="77" t="s">
        <v>9</v>
      </c>
      <c r="C90" s="77" t="s">
        <v>168</v>
      </c>
      <c r="D90" s="76">
        <v>0</v>
      </c>
      <c r="E90" s="76">
        <v>0</v>
      </c>
      <c r="F90" s="76">
        <v>0</v>
      </c>
      <c r="G90" s="76">
        <v>0</v>
      </c>
      <c r="H90" s="76">
        <v>0</v>
      </c>
      <c r="I90" s="76">
        <v>0</v>
      </c>
      <c r="J90" s="76">
        <v>0</v>
      </c>
      <c r="K90" s="76">
        <f t="shared" si="2"/>
        <v>0</v>
      </c>
      <c r="L90" s="76">
        <v>0</v>
      </c>
      <c r="M90" s="79">
        <f t="shared" si="3"/>
        <v>0</v>
      </c>
    </row>
    <row r="91" spans="1:13" s="50" customFormat="1" ht="12" x14ac:dyDescent="0.2">
      <c r="A91" s="51">
        <v>59</v>
      </c>
      <c r="B91" s="58" t="s">
        <v>102</v>
      </c>
      <c r="C91" s="58" t="s">
        <v>169</v>
      </c>
      <c r="D91" s="63">
        <v>6000</v>
      </c>
      <c r="E91" s="63">
        <v>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f t="shared" si="2"/>
        <v>6000</v>
      </c>
      <c r="L91" s="63">
        <v>250</v>
      </c>
      <c r="M91" s="71">
        <f t="shared" si="3"/>
        <v>6250</v>
      </c>
    </row>
    <row r="92" spans="1:13" s="50" customFormat="1" ht="12" x14ac:dyDescent="0.2">
      <c r="A92" s="51">
        <v>60</v>
      </c>
      <c r="B92" s="58" t="s">
        <v>76</v>
      </c>
      <c r="C92" s="58" t="s">
        <v>170</v>
      </c>
      <c r="D92" s="63">
        <v>5000</v>
      </c>
      <c r="E92" s="63">
        <v>0</v>
      </c>
      <c r="F92" s="63">
        <v>0</v>
      </c>
      <c r="G92" s="63">
        <v>0</v>
      </c>
      <c r="H92" s="63">
        <v>0</v>
      </c>
      <c r="I92" s="63">
        <v>0</v>
      </c>
      <c r="J92" s="63">
        <v>0</v>
      </c>
      <c r="K92" s="63">
        <f t="shared" si="2"/>
        <v>5000</v>
      </c>
      <c r="L92" s="63">
        <v>250</v>
      </c>
      <c r="M92" s="71">
        <f t="shared" si="3"/>
        <v>5250</v>
      </c>
    </row>
    <row r="93" spans="1:13" s="50" customFormat="1" ht="24" x14ac:dyDescent="0.2">
      <c r="A93" s="52">
        <v>61</v>
      </c>
      <c r="B93" s="59" t="s">
        <v>9</v>
      </c>
      <c r="C93" s="59" t="s">
        <v>171</v>
      </c>
      <c r="D93" s="72">
        <v>0</v>
      </c>
      <c r="E93" s="72">
        <v>0</v>
      </c>
      <c r="F93" s="72">
        <v>0</v>
      </c>
      <c r="G93" s="72">
        <v>0</v>
      </c>
      <c r="H93" s="72">
        <v>0</v>
      </c>
      <c r="I93" s="72">
        <v>0</v>
      </c>
      <c r="J93" s="72">
        <v>0</v>
      </c>
      <c r="K93" s="72">
        <f t="shared" si="2"/>
        <v>0</v>
      </c>
      <c r="L93" s="72">
        <v>0</v>
      </c>
      <c r="M93" s="73">
        <f t="shared" si="3"/>
        <v>0</v>
      </c>
    </row>
    <row r="94" spans="1:13" s="50" customFormat="1" ht="24" x14ac:dyDescent="0.2">
      <c r="A94" s="51">
        <v>62</v>
      </c>
      <c r="B94" s="58" t="s">
        <v>47</v>
      </c>
      <c r="C94" s="58" t="s">
        <v>172</v>
      </c>
      <c r="D94" s="63">
        <v>7000</v>
      </c>
      <c r="E94" s="63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f t="shared" si="2"/>
        <v>7000</v>
      </c>
      <c r="L94" s="63">
        <v>250</v>
      </c>
      <c r="M94" s="71">
        <f t="shared" si="3"/>
        <v>7250</v>
      </c>
    </row>
    <row r="95" spans="1:13" s="50" customFormat="1" ht="24" x14ac:dyDescent="0.2">
      <c r="A95" s="51">
        <v>63</v>
      </c>
      <c r="B95" s="58" t="s">
        <v>99</v>
      </c>
      <c r="C95" s="58" t="s">
        <v>172</v>
      </c>
      <c r="D95" s="63">
        <v>6500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f t="shared" si="2"/>
        <v>6500</v>
      </c>
      <c r="L95" s="63">
        <v>250</v>
      </c>
      <c r="M95" s="71">
        <f t="shared" si="3"/>
        <v>6750</v>
      </c>
    </row>
    <row r="96" spans="1:13" s="50" customFormat="1" ht="24" x14ac:dyDescent="0.2">
      <c r="A96" s="51">
        <v>64</v>
      </c>
      <c r="B96" s="58" t="s">
        <v>106</v>
      </c>
      <c r="C96" s="58" t="s">
        <v>173</v>
      </c>
      <c r="D96" s="63">
        <v>6500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f t="shared" si="2"/>
        <v>6500</v>
      </c>
      <c r="L96" s="63">
        <v>250</v>
      </c>
      <c r="M96" s="71">
        <f t="shared" si="3"/>
        <v>6750</v>
      </c>
    </row>
    <row r="97" spans="1:13" s="50" customFormat="1" ht="24" x14ac:dyDescent="0.2">
      <c r="A97" s="51">
        <v>65</v>
      </c>
      <c r="B97" s="58" t="s">
        <v>247</v>
      </c>
      <c r="C97" s="58" t="s">
        <v>173</v>
      </c>
      <c r="D97" s="63">
        <f>5500/31*23</f>
        <v>4080.6451612903224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f t="shared" si="2"/>
        <v>4080.6451612903224</v>
      </c>
      <c r="L97" s="63">
        <f>250/31*23</f>
        <v>185.48387096774192</v>
      </c>
      <c r="M97" s="71">
        <f t="shared" si="3"/>
        <v>4266.1290322580644</v>
      </c>
    </row>
    <row r="98" spans="1:13" s="50" customFormat="1" ht="24" x14ac:dyDescent="0.2">
      <c r="A98" s="51">
        <v>66</v>
      </c>
      <c r="B98" s="58" t="s">
        <v>248</v>
      </c>
      <c r="C98" s="58" t="s">
        <v>173</v>
      </c>
      <c r="D98" s="63">
        <f>5500/31*23</f>
        <v>4080.6451612903224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f t="shared" si="2"/>
        <v>4080.6451612903224</v>
      </c>
      <c r="L98" s="63">
        <f>250/31*23</f>
        <v>185.48387096774192</v>
      </c>
      <c r="M98" s="71">
        <f t="shared" si="3"/>
        <v>4266.1290322580644</v>
      </c>
    </row>
    <row r="99" spans="1:13" s="50" customFormat="1" ht="24" x14ac:dyDescent="0.2">
      <c r="A99" s="52">
        <v>67</v>
      </c>
      <c r="B99" s="59" t="s">
        <v>9</v>
      </c>
      <c r="C99" s="59" t="s">
        <v>210</v>
      </c>
      <c r="D99" s="76">
        <v>0</v>
      </c>
      <c r="E99" s="76">
        <v>0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76">
        <f t="shared" si="2"/>
        <v>0</v>
      </c>
      <c r="L99" s="76">
        <v>0</v>
      </c>
      <c r="M99" s="79">
        <f t="shared" ref="M99" si="6">K99+L99</f>
        <v>0</v>
      </c>
    </row>
    <row r="100" spans="1:13" s="50" customFormat="1" ht="12" x14ac:dyDescent="0.2">
      <c r="A100" s="52">
        <v>68</v>
      </c>
      <c r="B100" s="59" t="s">
        <v>9</v>
      </c>
      <c r="C100" s="59" t="s">
        <v>174</v>
      </c>
      <c r="D100" s="76">
        <v>0</v>
      </c>
      <c r="E100" s="76">
        <v>0</v>
      </c>
      <c r="F100" s="76">
        <v>0</v>
      </c>
      <c r="G100" s="76">
        <v>0</v>
      </c>
      <c r="H100" s="76">
        <v>0</v>
      </c>
      <c r="I100" s="76">
        <v>0</v>
      </c>
      <c r="J100" s="76">
        <v>0</v>
      </c>
      <c r="K100" s="76">
        <v>0</v>
      </c>
      <c r="L100" s="76">
        <v>0</v>
      </c>
      <c r="M100" s="79">
        <f t="shared" si="3"/>
        <v>0</v>
      </c>
    </row>
    <row r="101" spans="1:13" s="50" customFormat="1" ht="12" x14ac:dyDescent="0.2">
      <c r="A101" s="51">
        <v>69</v>
      </c>
      <c r="B101" s="58" t="s">
        <v>81</v>
      </c>
      <c r="C101" s="58" t="s">
        <v>175</v>
      </c>
      <c r="D101" s="63">
        <v>7000</v>
      </c>
      <c r="E101" s="63">
        <v>0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f t="shared" ref="K101:K139" si="7">SUM(D101:J101)</f>
        <v>7000</v>
      </c>
      <c r="L101" s="63">
        <v>250</v>
      </c>
      <c r="M101" s="71">
        <f t="shared" ref="M101:M139" si="8">K101+L101</f>
        <v>7250</v>
      </c>
    </row>
    <row r="102" spans="1:13" s="50" customFormat="1" ht="12" x14ac:dyDescent="0.2">
      <c r="A102" s="51">
        <v>70</v>
      </c>
      <c r="B102" s="58" t="s">
        <v>48</v>
      </c>
      <c r="C102" s="58" t="s">
        <v>175</v>
      </c>
      <c r="D102" s="63">
        <v>7000</v>
      </c>
      <c r="E102" s="63">
        <v>0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f t="shared" si="7"/>
        <v>7000</v>
      </c>
      <c r="L102" s="63">
        <v>250</v>
      </c>
      <c r="M102" s="71">
        <f t="shared" si="8"/>
        <v>7250</v>
      </c>
    </row>
    <row r="103" spans="1:13" s="50" customFormat="1" ht="24" x14ac:dyDescent="0.2">
      <c r="A103" s="51">
        <v>71</v>
      </c>
      <c r="B103" s="58" t="s">
        <v>91</v>
      </c>
      <c r="C103" s="58" t="s">
        <v>176</v>
      </c>
      <c r="D103" s="63">
        <v>10000</v>
      </c>
      <c r="E103" s="63">
        <v>500</v>
      </c>
      <c r="F103" s="63">
        <v>0</v>
      </c>
      <c r="G103" s="63">
        <v>375</v>
      </c>
      <c r="H103" s="63">
        <v>0</v>
      </c>
      <c r="I103" s="63">
        <v>0</v>
      </c>
      <c r="J103" s="63">
        <v>0</v>
      </c>
      <c r="K103" s="63">
        <f t="shared" si="7"/>
        <v>10875</v>
      </c>
      <c r="L103" s="63">
        <v>250</v>
      </c>
      <c r="M103" s="71">
        <f t="shared" si="8"/>
        <v>11125</v>
      </c>
    </row>
    <row r="104" spans="1:13" s="50" customFormat="1" ht="24" x14ac:dyDescent="0.2">
      <c r="A104" s="51">
        <v>72</v>
      </c>
      <c r="B104" s="58" t="s">
        <v>85</v>
      </c>
      <c r="C104" s="58" t="s">
        <v>177</v>
      </c>
      <c r="D104" s="63">
        <v>5000</v>
      </c>
      <c r="E104" s="63">
        <v>0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f t="shared" si="7"/>
        <v>5000</v>
      </c>
      <c r="L104" s="63">
        <v>250</v>
      </c>
      <c r="M104" s="71">
        <f t="shared" si="8"/>
        <v>5250</v>
      </c>
    </row>
    <row r="105" spans="1:13" s="50" customFormat="1" ht="12" x14ac:dyDescent="0.2">
      <c r="A105" s="52">
        <v>73</v>
      </c>
      <c r="B105" s="59" t="s">
        <v>9</v>
      </c>
      <c r="C105" s="59" t="s">
        <v>178</v>
      </c>
      <c r="D105" s="72">
        <v>0</v>
      </c>
      <c r="E105" s="72">
        <v>0</v>
      </c>
      <c r="F105" s="72">
        <v>0</v>
      </c>
      <c r="G105" s="72">
        <v>0</v>
      </c>
      <c r="H105" s="72">
        <v>0</v>
      </c>
      <c r="I105" s="72">
        <v>0</v>
      </c>
      <c r="J105" s="72">
        <v>0</v>
      </c>
      <c r="K105" s="72">
        <f t="shared" si="7"/>
        <v>0</v>
      </c>
      <c r="L105" s="72">
        <v>0</v>
      </c>
      <c r="M105" s="73">
        <f t="shared" si="8"/>
        <v>0</v>
      </c>
    </row>
    <row r="106" spans="1:13" s="50" customFormat="1" ht="12" x14ac:dyDescent="0.2">
      <c r="A106" s="51">
        <v>74</v>
      </c>
      <c r="B106" s="58" t="s">
        <v>21</v>
      </c>
      <c r="C106" s="58" t="s">
        <v>179</v>
      </c>
      <c r="D106" s="63">
        <v>7000</v>
      </c>
      <c r="E106" s="63">
        <v>0</v>
      </c>
      <c r="F106" s="63">
        <v>35</v>
      </c>
      <c r="G106" s="63">
        <v>0</v>
      </c>
      <c r="H106" s="63">
        <v>0</v>
      </c>
      <c r="I106" s="63">
        <v>0</v>
      </c>
      <c r="J106" s="63">
        <v>0</v>
      </c>
      <c r="K106" s="63">
        <f t="shared" si="7"/>
        <v>7035</v>
      </c>
      <c r="L106" s="63">
        <v>250</v>
      </c>
      <c r="M106" s="71">
        <f t="shared" si="8"/>
        <v>7285</v>
      </c>
    </row>
    <row r="107" spans="1:13" s="50" customFormat="1" ht="12" x14ac:dyDescent="0.2">
      <c r="A107" s="51">
        <v>75</v>
      </c>
      <c r="B107" s="58" t="s">
        <v>50</v>
      </c>
      <c r="C107" s="84" t="s">
        <v>180</v>
      </c>
      <c r="D107" s="63">
        <v>6500</v>
      </c>
      <c r="E107" s="63">
        <v>0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f t="shared" si="7"/>
        <v>6500</v>
      </c>
      <c r="L107" s="63">
        <v>250</v>
      </c>
      <c r="M107" s="71">
        <f t="shared" si="8"/>
        <v>6750</v>
      </c>
    </row>
    <row r="108" spans="1:13" s="50" customFormat="1" ht="12" x14ac:dyDescent="0.2">
      <c r="A108" s="51">
        <v>76</v>
      </c>
      <c r="B108" s="58" t="s">
        <v>46</v>
      </c>
      <c r="C108" s="58" t="s">
        <v>181</v>
      </c>
      <c r="D108" s="63">
        <v>10000</v>
      </c>
      <c r="E108" s="63">
        <v>0</v>
      </c>
      <c r="F108" s="63">
        <v>0</v>
      </c>
      <c r="G108" s="63">
        <v>375</v>
      </c>
      <c r="H108" s="63">
        <v>0</v>
      </c>
      <c r="I108" s="63">
        <v>0</v>
      </c>
      <c r="J108" s="63">
        <v>0</v>
      </c>
      <c r="K108" s="63">
        <f t="shared" si="7"/>
        <v>10375</v>
      </c>
      <c r="L108" s="63">
        <v>250</v>
      </c>
      <c r="M108" s="71">
        <f t="shared" si="8"/>
        <v>10625</v>
      </c>
    </row>
    <row r="109" spans="1:13" s="50" customFormat="1" ht="12" x14ac:dyDescent="0.2">
      <c r="A109" s="51">
        <v>77</v>
      </c>
      <c r="B109" s="58" t="s">
        <v>108</v>
      </c>
      <c r="C109" s="58" t="s">
        <v>182</v>
      </c>
      <c r="D109" s="63">
        <v>8500</v>
      </c>
      <c r="E109" s="63">
        <v>0</v>
      </c>
      <c r="F109" s="63">
        <v>0</v>
      </c>
      <c r="G109" s="63">
        <v>375</v>
      </c>
      <c r="H109" s="63">
        <v>0</v>
      </c>
      <c r="I109" s="63">
        <v>0</v>
      </c>
      <c r="J109" s="63">
        <v>0</v>
      </c>
      <c r="K109" s="63">
        <f t="shared" si="7"/>
        <v>8875</v>
      </c>
      <c r="L109" s="63">
        <v>250</v>
      </c>
      <c r="M109" s="71">
        <f t="shared" si="8"/>
        <v>9125</v>
      </c>
    </row>
    <row r="110" spans="1:13" s="50" customFormat="1" ht="12" x14ac:dyDescent="0.2">
      <c r="A110" s="51">
        <v>78</v>
      </c>
      <c r="B110" s="58" t="s">
        <v>90</v>
      </c>
      <c r="C110" s="58" t="s">
        <v>182</v>
      </c>
      <c r="D110" s="63">
        <v>8500</v>
      </c>
      <c r="E110" s="63">
        <v>0</v>
      </c>
      <c r="F110" s="63">
        <v>0</v>
      </c>
      <c r="G110" s="63">
        <v>375</v>
      </c>
      <c r="H110" s="63">
        <v>0</v>
      </c>
      <c r="I110" s="63">
        <v>0</v>
      </c>
      <c r="J110" s="63">
        <v>0</v>
      </c>
      <c r="K110" s="63">
        <f t="shared" si="7"/>
        <v>8875</v>
      </c>
      <c r="L110" s="63">
        <v>250</v>
      </c>
      <c r="M110" s="71">
        <f t="shared" si="8"/>
        <v>9125</v>
      </c>
    </row>
    <row r="111" spans="1:13" s="78" customFormat="1" ht="12" x14ac:dyDescent="0.2">
      <c r="A111" s="51">
        <v>79</v>
      </c>
      <c r="B111" s="92" t="s">
        <v>74</v>
      </c>
      <c r="C111" s="92" t="s">
        <v>182</v>
      </c>
      <c r="D111" s="105">
        <v>8500</v>
      </c>
      <c r="E111" s="105">
        <v>500</v>
      </c>
      <c r="F111" s="105">
        <v>0</v>
      </c>
      <c r="G111" s="105">
        <v>375</v>
      </c>
      <c r="H111" s="105">
        <v>0</v>
      </c>
      <c r="I111" s="105">
        <v>0</v>
      </c>
      <c r="J111" s="105">
        <v>0</v>
      </c>
      <c r="K111" s="105">
        <f t="shared" si="7"/>
        <v>9375</v>
      </c>
      <c r="L111" s="105">
        <v>250</v>
      </c>
      <c r="M111" s="106">
        <f t="shared" si="8"/>
        <v>9625</v>
      </c>
    </row>
    <row r="112" spans="1:13" s="50" customFormat="1" ht="12" x14ac:dyDescent="0.2">
      <c r="A112" s="51">
        <v>80</v>
      </c>
      <c r="B112" s="58" t="s">
        <v>28</v>
      </c>
      <c r="C112" s="58" t="s">
        <v>183</v>
      </c>
      <c r="D112" s="63">
        <f>5000/31*8</f>
        <v>1290.3225806451612</v>
      </c>
      <c r="E112" s="63">
        <v>0</v>
      </c>
      <c r="F112" s="63">
        <v>0</v>
      </c>
      <c r="G112" s="63">
        <v>0</v>
      </c>
      <c r="H112" s="63">
        <v>0</v>
      </c>
      <c r="I112" s="63">
        <v>0</v>
      </c>
      <c r="J112" s="63">
        <v>0</v>
      </c>
      <c r="K112" s="63">
        <f t="shared" si="7"/>
        <v>1290.3225806451612</v>
      </c>
      <c r="L112" s="63">
        <f>250/31*8</f>
        <v>64.516129032258064</v>
      </c>
      <c r="M112" s="71">
        <f t="shared" si="8"/>
        <v>1354.8387096774193</v>
      </c>
    </row>
    <row r="113" spans="1:13" s="50" customFormat="1" ht="12" x14ac:dyDescent="0.2">
      <c r="A113" s="51">
        <v>81</v>
      </c>
      <c r="B113" s="58" t="s">
        <v>250</v>
      </c>
      <c r="C113" s="58" t="s">
        <v>183</v>
      </c>
      <c r="D113" s="63">
        <f>5000/31*23</f>
        <v>3709.6774193548385</v>
      </c>
      <c r="E113" s="63">
        <v>0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3">
        <f t="shared" si="7"/>
        <v>3709.6774193548385</v>
      </c>
      <c r="L113" s="63">
        <f>250/31*23</f>
        <v>185.48387096774192</v>
      </c>
      <c r="M113" s="71">
        <f t="shared" si="8"/>
        <v>3895.1612903225805</v>
      </c>
    </row>
    <row r="114" spans="1:13" s="50" customFormat="1" ht="12" x14ac:dyDescent="0.2">
      <c r="A114" s="51">
        <v>82</v>
      </c>
      <c r="B114" s="58" t="s">
        <v>249</v>
      </c>
      <c r="C114" s="58" t="s">
        <v>183</v>
      </c>
      <c r="D114" s="63">
        <f>5000/31*23</f>
        <v>3709.6774193548385</v>
      </c>
      <c r="E114" s="63">
        <v>0</v>
      </c>
      <c r="F114" s="63">
        <v>0</v>
      </c>
      <c r="G114" s="63">
        <v>0</v>
      </c>
      <c r="H114" s="63">
        <v>0</v>
      </c>
      <c r="I114" s="63">
        <v>0</v>
      </c>
      <c r="J114" s="63">
        <v>0</v>
      </c>
      <c r="K114" s="63">
        <f t="shared" si="7"/>
        <v>3709.6774193548385</v>
      </c>
      <c r="L114" s="63">
        <f>250/31*23</f>
        <v>185.48387096774192</v>
      </c>
      <c r="M114" s="71">
        <f t="shared" si="8"/>
        <v>3895.1612903225805</v>
      </c>
    </row>
    <row r="115" spans="1:13" s="50" customFormat="1" ht="12" x14ac:dyDescent="0.2">
      <c r="A115" s="51">
        <v>83</v>
      </c>
      <c r="B115" s="58" t="s">
        <v>54</v>
      </c>
      <c r="C115" s="58" t="s">
        <v>184</v>
      </c>
      <c r="D115" s="63">
        <v>7250</v>
      </c>
      <c r="E115" s="63">
        <v>0</v>
      </c>
      <c r="F115" s="63">
        <v>0</v>
      </c>
      <c r="G115" s="63">
        <v>375</v>
      </c>
      <c r="H115" s="63">
        <v>0</v>
      </c>
      <c r="I115" s="63">
        <v>0</v>
      </c>
      <c r="J115" s="63">
        <v>0</v>
      </c>
      <c r="K115" s="63">
        <f t="shared" si="7"/>
        <v>7625</v>
      </c>
      <c r="L115" s="63">
        <v>250</v>
      </c>
      <c r="M115" s="71">
        <f t="shared" si="8"/>
        <v>7875</v>
      </c>
    </row>
    <row r="116" spans="1:13" s="50" customFormat="1" ht="12" x14ac:dyDescent="0.2">
      <c r="A116" s="51">
        <v>84</v>
      </c>
      <c r="B116" s="58" t="s">
        <v>109</v>
      </c>
      <c r="C116" s="58" t="s">
        <v>185</v>
      </c>
      <c r="D116" s="63">
        <v>7250</v>
      </c>
      <c r="E116" s="63">
        <v>500</v>
      </c>
      <c r="F116" s="63">
        <v>0</v>
      </c>
      <c r="G116" s="63">
        <v>375</v>
      </c>
      <c r="H116" s="63">
        <v>0</v>
      </c>
      <c r="I116" s="63">
        <v>0</v>
      </c>
      <c r="J116" s="63">
        <v>0</v>
      </c>
      <c r="K116" s="63">
        <f t="shared" si="7"/>
        <v>8125</v>
      </c>
      <c r="L116" s="63">
        <v>250</v>
      </c>
      <c r="M116" s="71">
        <f t="shared" si="8"/>
        <v>8375</v>
      </c>
    </row>
    <row r="117" spans="1:13" s="50" customFormat="1" ht="12" x14ac:dyDescent="0.2">
      <c r="A117" s="51">
        <v>85</v>
      </c>
      <c r="B117" s="58" t="s">
        <v>58</v>
      </c>
      <c r="C117" s="58" t="s">
        <v>186</v>
      </c>
      <c r="D117" s="63">
        <v>7250</v>
      </c>
      <c r="E117" s="63">
        <v>0</v>
      </c>
      <c r="F117" s="63">
        <v>0</v>
      </c>
      <c r="G117" s="63">
        <v>375</v>
      </c>
      <c r="H117" s="63">
        <v>0</v>
      </c>
      <c r="I117" s="63">
        <v>0</v>
      </c>
      <c r="J117" s="63">
        <v>0</v>
      </c>
      <c r="K117" s="63">
        <f t="shared" si="7"/>
        <v>7625</v>
      </c>
      <c r="L117" s="63">
        <v>250</v>
      </c>
      <c r="M117" s="71">
        <f t="shared" si="8"/>
        <v>7875</v>
      </c>
    </row>
    <row r="118" spans="1:13" s="50" customFormat="1" ht="12" x14ac:dyDescent="0.2">
      <c r="A118" s="51">
        <v>86</v>
      </c>
      <c r="B118" s="58" t="s">
        <v>22</v>
      </c>
      <c r="C118" s="58" t="s">
        <v>187</v>
      </c>
      <c r="D118" s="63">
        <v>7250</v>
      </c>
      <c r="E118" s="63">
        <v>500</v>
      </c>
      <c r="F118" s="63">
        <v>0</v>
      </c>
      <c r="G118" s="63">
        <v>375</v>
      </c>
      <c r="H118" s="63">
        <v>0</v>
      </c>
      <c r="I118" s="63">
        <v>0</v>
      </c>
      <c r="J118" s="63">
        <v>0</v>
      </c>
      <c r="K118" s="63">
        <f t="shared" si="7"/>
        <v>8125</v>
      </c>
      <c r="L118" s="63">
        <v>250</v>
      </c>
      <c r="M118" s="71">
        <f t="shared" si="8"/>
        <v>8375</v>
      </c>
    </row>
    <row r="119" spans="1:13" s="50" customFormat="1" ht="12" x14ac:dyDescent="0.2">
      <c r="A119" s="51">
        <v>87</v>
      </c>
      <c r="B119" s="58" t="s">
        <v>63</v>
      </c>
      <c r="C119" s="58" t="s">
        <v>188</v>
      </c>
      <c r="D119" s="63">
        <v>7250</v>
      </c>
      <c r="E119" s="63">
        <v>0</v>
      </c>
      <c r="F119" s="63">
        <v>0</v>
      </c>
      <c r="G119" s="63">
        <v>375</v>
      </c>
      <c r="H119" s="63">
        <v>0</v>
      </c>
      <c r="I119" s="63">
        <v>0</v>
      </c>
      <c r="J119" s="63">
        <v>0</v>
      </c>
      <c r="K119" s="63">
        <f t="shared" si="7"/>
        <v>7625</v>
      </c>
      <c r="L119" s="63">
        <v>250</v>
      </c>
      <c r="M119" s="71">
        <f t="shared" si="8"/>
        <v>7875</v>
      </c>
    </row>
    <row r="120" spans="1:13" s="50" customFormat="1" ht="12" x14ac:dyDescent="0.2">
      <c r="A120" s="52">
        <v>88</v>
      </c>
      <c r="B120" s="59" t="s">
        <v>9</v>
      </c>
      <c r="C120" s="59" t="s">
        <v>189</v>
      </c>
      <c r="D120" s="72">
        <v>0</v>
      </c>
      <c r="E120" s="72">
        <v>0</v>
      </c>
      <c r="F120" s="72">
        <v>0</v>
      </c>
      <c r="G120" s="72">
        <v>0</v>
      </c>
      <c r="H120" s="72">
        <v>0</v>
      </c>
      <c r="I120" s="72">
        <v>0</v>
      </c>
      <c r="J120" s="72">
        <v>0</v>
      </c>
      <c r="K120" s="72">
        <f t="shared" si="7"/>
        <v>0</v>
      </c>
      <c r="L120" s="72">
        <v>0</v>
      </c>
      <c r="M120" s="73">
        <f t="shared" si="8"/>
        <v>0</v>
      </c>
    </row>
    <row r="121" spans="1:13" s="50" customFormat="1" ht="12" x14ac:dyDescent="0.2">
      <c r="A121" s="51">
        <v>89</v>
      </c>
      <c r="B121" s="58" t="s">
        <v>110</v>
      </c>
      <c r="C121" s="58" t="s">
        <v>190</v>
      </c>
      <c r="D121" s="63">
        <v>7250</v>
      </c>
      <c r="E121" s="63">
        <v>0</v>
      </c>
      <c r="F121" s="63">
        <v>0</v>
      </c>
      <c r="G121" s="63">
        <v>375</v>
      </c>
      <c r="H121" s="63">
        <v>0</v>
      </c>
      <c r="I121" s="63">
        <v>0</v>
      </c>
      <c r="J121" s="63">
        <v>0</v>
      </c>
      <c r="K121" s="63">
        <f t="shared" si="7"/>
        <v>7625</v>
      </c>
      <c r="L121" s="63">
        <v>250</v>
      </c>
      <c r="M121" s="71">
        <f t="shared" si="8"/>
        <v>7875</v>
      </c>
    </row>
    <row r="122" spans="1:13" s="50" customFormat="1" ht="12" x14ac:dyDescent="0.2">
      <c r="A122" s="51">
        <v>90</v>
      </c>
      <c r="B122" s="58" t="s">
        <v>24</v>
      </c>
      <c r="C122" s="58" t="s">
        <v>191</v>
      </c>
      <c r="D122" s="63">
        <v>7250</v>
      </c>
      <c r="E122" s="63">
        <v>0</v>
      </c>
      <c r="F122" s="63">
        <v>0</v>
      </c>
      <c r="G122" s="63">
        <v>375</v>
      </c>
      <c r="H122" s="63">
        <v>0</v>
      </c>
      <c r="I122" s="63">
        <v>0</v>
      </c>
      <c r="J122" s="63">
        <v>0</v>
      </c>
      <c r="K122" s="63">
        <f t="shared" si="7"/>
        <v>7625</v>
      </c>
      <c r="L122" s="63">
        <v>250</v>
      </c>
      <c r="M122" s="71">
        <f t="shared" si="8"/>
        <v>7875</v>
      </c>
    </row>
    <row r="123" spans="1:13" s="50" customFormat="1" ht="12" x14ac:dyDescent="0.2">
      <c r="A123" s="51">
        <v>91</v>
      </c>
      <c r="B123" s="58" t="s">
        <v>40</v>
      </c>
      <c r="C123" s="58" t="s">
        <v>192</v>
      </c>
      <c r="D123" s="63">
        <v>7250</v>
      </c>
      <c r="E123" s="63">
        <v>0</v>
      </c>
      <c r="F123" s="63">
        <v>0</v>
      </c>
      <c r="G123" s="63">
        <v>375</v>
      </c>
      <c r="H123" s="63">
        <v>0</v>
      </c>
      <c r="I123" s="63">
        <v>0</v>
      </c>
      <c r="J123" s="63">
        <v>0</v>
      </c>
      <c r="K123" s="63">
        <f t="shared" si="7"/>
        <v>7625</v>
      </c>
      <c r="L123" s="63">
        <v>250</v>
      </c>
      <c r="M123" s="71">
        <f t="shared" si="8"/>
        <v>7875</v>
      </c>
    </row>
    <row r="124" spans="1:13" s="50" customFormat="1" ht="12" x14ac:dyDescent="0.2">
      <c r="A124" s="51">
        <v>92</v>
      </c>
      <c r="B124" s="58" t="s">
        <v>111</v>
      </c>
      <c r="C124" s="58" t="s">
        <v>193</v>
      </c>
      <c r="D124" s="63">
        <v>7250</v>
      </c>
      <c r="E124" s="63">
        <v>0</v>
      </c>
      <c r="F124" s="63">
        <v>0</v>
      </c>
      <c r="G124" s="63">
        <v>375</v>
      </c>
      <c r="H124" s="63">
        <v>0</v>
      </c>
      <c r="I124" s="63">
        <v>0</v>
      </c>
      <c r="J124" s="63">
        <v>0</v>
      </c>
      <c r="K124" s="63">
        <f t="shared" si="7"/>
        <v>7625</v>
      </c>
      <c r="L124" s="63">
        <v>250</v>
      </c>
      <c r="M124" s="71">
        <f t="shared" si="8"/>
        <v>7875</v>
      </c>
    </row>
    <row r="125" spans="1:13" s="50" customFormat="1" ht="12" x14ac:dyDescent="0.2">
      <c r="A125" s="51">
        <v>93</v>
      </c>
      <c r="B125" s="58" t="s">
        <v>49</v>
      </c>
      <c r="C125" s="58" t="s">
        <v>194</v>
      </c>
      <c r="D125" s="63">
        <v>7250</v>
      </c>
      <c r="E125" s="63">
        <v>0</v>
      </c>
      <c r="F125" s="63">
        <v>0</v>
      </c>
      <c r="G125" s="63">
        <v>375</v>
      </c>
      <c r="H125" s="63">
        <v>0</v>
      </c>
      <c r="I125" s="63">
        <v>0</v>
      </c>
      <c r="J125" s="63">
        <v>0</v>
      </c>
      <c r="K125" s="63">
        <f t="shared" si="7"/>
        <v>7625</v>
      </c>
      <c r="L125" s="63">
        <v>250</v>
      </c>
      <c r="M125" s="71">
        <f t="shared" si="8"/>
        <v>7875</v>
      </c>
    </row>
    <row r="126" spans="1:13" s="50" customFormat="1" ht="12" x14ac:dyDescent="0.2">
      <c r="A126" s="51">
        <v>94</v>
      </c>
      <c r="B126" s="58" t="s">
        <v>251</v>
      </c>
      <c r="C126" s="58" t="s">
        <v>195</v>
      </c>
      <c r="D126" s="63">
        <f>7250/31*30</f>
        <v>7016.1290322580644</v>
      </c>
      <c r="E126" s="63">
        <v>0</v>
      </c>
      <c r="F126" s="63">
        <v>0</v>
      </c>
      <c r="G126" s="63">
        <f>375/31*30</f>
        <v>362.90322580645164</v>
      </c>
      <c r="H126" s="63">
        <v>0</v>
      </c>
      <c r="I126" s="63">
        <v>0</v>
      </c>
      <c r="J126" s="63">
        <v>0</v>
      </c>
      <c r="K126" s="63">
        <f t="shared" si="7"/>
        <v>7379.0322580645161</v>
      </c>
      <c r="L126" s="63">
        <f>250/31*30</f>
        <v>241.93548387096774</v>
      </c>
      <c r="M126" s="71">
        <f t="shared" si="8"/>
        <v>7620.9677419354839</v>
      </c>
    </row>
    <row r="127" spans="1:13" s="50" customFormat="1" ht="12" x14ac:dyDescent="0.2">
      <c r="A127" s="52">
        <v>95</v>
      </c>
      <c r="B127" s="59" t="s">
        <v>9</v>
      </c>
      <c r="C127" s="59" t="s">
        <v>196</v>
      </c>
      <c r="D127" s="72">
        <v>0</v>
      </c>
      <c r="E127" s="72">
        <v>0</v>
      </c>
      <c r="F127" s="72">
        <v>0</v>
      </c>
      <c r="G127" s="72">
        <v>0</v>
      </c>
      <c r="H127" s="72">
        <v>0</v>
      </c>
      <c r="I127" s="72">
        <v>0</v>
      </c>
      <c r="J127" s="72">
        <v>0</v>
      </c>
      <c r="K127" s="72">
        <f t="shared" si="7"/>
        <v>0</v>
      </c>
      <c r="L127" s="72">
        <v>0</v>
      </c>
      <c r="M127" s="73">
        <f t="shared" si="8"/>
        <v>0</v>
      </c>
    </row>
    <row r="128" spans="1:13" s="50" customFormat="1" ht="12" x14ac:dyDescent="0.2">
      <c r="A128" s="51">
        <v>96</v>
      </c>
      <c r="B128" s="58" t="s">
        <v>84</v>
      </c>
      <c r="C128" s="58" t="s">
        <v>197</v>
      </c>
      <c r="D128" s="63">
        <v>7250</v>
      </c>
      <c r="E128" s="63">
        <v>0</v>
      </c>
      <c r="F128" s="63">
        <v>0</v>
      </c>
      <c r="G128" s="63">
        <v>375</v>
      </c>
      <c r="H128" s="63">
        <v>0</v>
      </c>
      <c r="I128" s="63">
        <v>0</v>
      </c>
      <c r="J128" s="63">
        <v>0</v>
      </c>
      <c r="K128" s="63">
        <f t="shared" si="7"/>
        <v>7625</v>
      </c>
      <c r="L128" s="63">
        <v>250</v>
      </c>
      <c r="M128" s="71">
        <f t="shared" si="8"/>
        <v>7875</v>
      </c>
    </row>
    <row r="129" spans="1:13" s="78" customFormat="1" ht="12" x14ac:dyDescent="0.2">
      <c r="A129" s="52">
        <v>97</v>
      </c>
      <c r="B129" s="77" t="s">
        <v>9</v>
      </c>
      <c r="C129" s="77" t="s">
        <v>198</v>
      </c>
      <c r="D129" s="76">
        <v>0</v>
      </c>
      <c r="E129" s="76">
        <v>0</v>
      </c>
      <c r="F129" s="76">
        <v>0</v>
      </c>
      <c r="G129" s="76">
        <v>0</v>
      </c>
      <c r="H129" s="76">
        <v>0</v>
      </c>
      <c r="I129" s="76">
        <v>0</v>
      </c>
      <c r="J129" s="76">
        <v>0</v>
      </c>
      <c r="K129" s="76">
        <f t="shared" si="7"/>
        <v>0</v>
      </c>
      <c r="L129" s="76">
        <v>0</v>
      </c>
      <c r="M129" s="79">
        <f t="shared" si="8"/>
        <v>0</v>
      </c>
    </row>
    <row r="130" spans="1:13" s="78" customFormat="1" ht="12" x14ac:dyDescent="0.2">
      <c r="A130" s="52">
        <v>98</v>
      </c>
      <c r="B130" s="77" t="s">
        <v>9</v>
      </c>
      <c r="C130" s="77" t="s">
        <v>199</v>
      </c>
      <c r="D130" s="76">
        <v>0</v>
      </c>
      <c r="E130" s="76">
        <v>0</v>
      </c>
      <c r="F130" s="76">
        <v>0</v>
      </c>
      <c r="G130" s="76">
        <v>0</v>
      </c>
      <c r="H130" s="76">
        <v>0</v>
      </c>
      <c r="I130" s="76">
        <v>0</v>
      </c>
      <c r="J130" s="76">
        <v>0</v>
      </c>
      <c r="K130" s="76">
        <f t="shared" si="7"/>
        <v>0</v>
      </c>
      <c r="L130" s="76">
        <v>0</v>
      </c>
      <c r="M130" s="79">
        <f t="shared" si="8"/>
        <v>0</v>
      </c>
    </row>
    <row r="131" spans="1:13" s="50" customFormat="1" ht="12" x14ac:dyDescent="0.2">
      <c r="A131" s="51">
        <v>99</v>
      </c>
      <c r="B131" s="58" t="s">
        <v>23</v>
      </c>
      <c r="C131" s="58" t="s">
        <v>200</v>
      </c>
      <c r="D131" s="63">
        <v>7000</v>
      </c>
      <c r="E131" s="63">
        <v>0</v>
      </c>
      <c r="F131" s="63">
        <v>35</v>
      </c>
      <c r="G131" s="63">
        <v>0</v>
      </c>
      <c r="H131" s="63">
        <v>0</v>
      </c>
      <c r="I131" s="63">
        <v>0</v>
      </c>
      <c r="J131" s="63">
        <v>0</v>
      </c>
      <c r="K131" s="63">
        <f t="shared" si="7"/>
        <v>7035</v>
      </c>
      <c r="L131" s="63">
        <v>250</v>
      </c>
      <c r="M131" s="71">
        <f t="shared" si="8"/>
        <v>7285</v>
      </c>
    </row>
    <row r="132" spans="1:13" s="50" customFormat="1" ht="12" x14ac:dyDescent="0.2">
      <c r="A132" s="51">
        <v>100</v>
      </c>
      <c r="B132" s="58" t="s">
        <v>28</v>
      </c>
      <c r="C132" s="58" t="s">
        <v>202</v>
      </c>
      <c r="D132" s="63">
        <f>7000/31*23</f>
        <v>5193.5483870967746</v>
      </c>
      <c r="E132" s="63">
        <v>0</v>
      </c>
      <c r="F132" s="63">
        <v>0</v>
      </c>
      <c r="G132" s="63">
        <v>0</v>
      </c>
      <c r="H132" s="63">
        <v>0</v>
      </c>
      <c r="I132" s="63">
        <v>0</v>
      </c>
      <c r="J132" s="63">
        <v>0</v>
      </c>
      <c r="K132" s="63">
        <f t="shared" si="7"/>
        <v>5193.5483870967746</v>
      </c>
      <c r="L132" s="63">
        <f>250/31*23</f>
        <v>185.48387096774192</v>
      </c>
      <c r="M132" s="71">
        <f t="shared" si="8"/>
        <v>5379.0322580645161</v>
      </c>
    </row>
    <row r="133" spans="1:13" s="50" customFormat="1" ht="12" x14ac:dyDescent="0.2">
      <c r="A133" s="51">
        <v>101</v>
      </c>
      <c r="B133" s="58" t="s">
        <v>112</v>
      </c>
      <c r="C133" s="58" t="s">
        <v>203</v>
      </c>
      <c r="D133" s="63">
        <f>(7000/31*17)+(+(7000/31*10)*1/3)+(7000/31*4)</f>
        <v>5494.6236559139788</v>
      </c>
      <c r="E133" s="63">
        <f>(500/31*17)+(+(500/31*10)*1/3)+(500/31*4)</f>
        <v>392.47311827956986</v>
      </c>
      <c r="F133" s="63">
        <f>(35/31*17)+(35/31*14)</f>
        <v>35</v>
      </c>
      <c r="G133" s="63">
        <v>0</v>
      </c>
      <c r="H133" s="63">
        <v>0</v>
      </c>
      <c r="I133" s="63">
        <v>0</v>
      </c>
      <c r="J133" s="63">
        <v>0</v>
      </c>
      <c r="K133" s="63">
        <f t="shared" si="7"/>
        <v>5922.0967741935483</v>
      </c>
      <c r="L133" s="63">
        <f>(250/31*17)+(250/31*14)</f>
        <v>250</v>
      </c>
      <c r="M133" s="71">
        <f t="shared" si="8"/>
        <v>6172.0967741935483</v>
      </c>
    </row>
    <row r="134" spans="1:13" s="50" customFormat="1" ht="12" x14ac:dyDescent="0.2">
      <c r="A134" s="51">
        <v>102</v>
      </c>
      <c r="B134" s="58" t="s">
        <v>25</v>
      </c>
      <c r="C134" s="58" t="s">
        <v>204</v>
      </c>
      <c r="D134" s="63">
        <v>7000</v>
      </c>
      <c r="E134" s="63">
        <v>0</v>
      </c>
      <c r="F134" s="63">
        <v>35</v>
      </c>
      <c r="G134" s="63">
        <v>0</v>
      </c>
      <c r="H134" s="63">
        <v>0</v>
      </c>
      <c r="I134" s="63">
        <v>0</v>
      </c>
      <c r="J134" s="63">
        <v>0</v>
      </c>
      <c r="K134" s="63">
        <f t="shared" si="7"/>
        <v>7035</v>
      </c>
      <c r="L134" s="63">
        <v>250</v>
      </c>
      <c r="M134" s="71">
        <f t="shared" si="8"/>
        <v>7285</v>
      </c>
    </row>
    <row r="135" spans="1:13" s="50" customFormat="1" ht="12" x14ac:dyDescent="0.2">
      <c r="A135" s="51">
        <v>103</v>
      </c>
      <c r="B135" s="58" t="s">
        <v>26</v>
      </c>
      <c r="C135" s="58" t="s">
        <v>205</v>
      </c>
      <c r="D135" s="63">
        <v>7000</v>
      </c>
      <c r="E135" s="63">
        <v>0</v>
      </c>
      <c r="F135" s="63">
        <v>35</v>
      </c>
      <c r="G135" s="63">
        <v>0</v>
      </c>
      <c r="H135" s="63">
        <v>0</v>
      </c>
      <c r="I135" s="63">
        <v>0</v>
      </c>
      <c r="J135" s="63">
        <v>0</v>
      </c>
      <c r="K135" s="63">
        <f t="shared" si="7"/>
        <v>7035</v>
      </c>
      <c r="L135" s="63">
        <v>250</v>
      </c>
      <c r="M135" s="71">
        <f t="shared" si="8"/>
        <v>7285</v>
      </c>
    </row>
    <row r="136" spans="1:13" s="50" customFormat="1" ht="12" x14ac:dyDescent="0.2">
      <c r="A136" s="51">
        <v>104</v>
      </c>
      <c r="B136" s="58" t="s">
        <v>27</v>
      </c>
      <c r="C136" s="58" t="s">
        <v>206</v>
      </c>
      <c r="D136" s="63">
        <v>7000</v>
      </c>
      <c r="E136" s="63">
        <v>0</v>
      </c>
      <c r="F136" s="63">
        <v>50</v>
      </c>
      <c r="G136" s="63">
        <v>0</v>
      </c>
      <c r="H136" s="63">
        <v>0</v>
      </c>
      <c r="I136" s="63">
        <v>0</v>
      </c>
      <c r="J136" s="63">
        <v>0</v>
      </c>
      <c r="K136" s="63">
        <f t="shared" si="7"/>
        <v>7050</v>
      </c>
      <c r="L136" s="63">
        <v>250</v>
      </c>
      <c r="M136" s="71">
        <f t="shared" si="8"/>
        <v>7300</v>
      </c>
    </row>
    <row r="137" spans="1:13" s="50" customFormat="1" ht="12" x14ac:dyDescent="0.2">
      <c r="A137" s="51">
        <v>105</v>
      </c>
      <c r="B137" s="58" t="s">
        <v>100</v>
      </c>
      <c r="C137" s="58" t="s">
        <v>201</v>
      </c>
      <c r="D137" s="63">
        <v>6000</v>
      </c>
      <c r="E137" s="63">
        <v>0</v>
      </c>
      <c r="F137" s="63">
        <v>0</v>
      </c>
      <c r="G137" s="63">
        <v>0</v>
      </c>
      <c r="H137" s="63">
        <v>0</v>
      </c>
      <c r="I137" s="63">
        <v>0</v>
      </c>
      <c r="J137" s="63">
        <v>0</v>
      </c>
      <c r="K137" s="63">
        <f t="shared" si="7"/>
        <v>6000</v>
      </c>
      <c r="L137" s="63">
        <v>250</v>
      </c>
      <c r="M137" s="71">
        <f t="shared" si="8"/>
        <v>6250</v>
      </c>
    </row>
    <row r="138" spans="1:13" s="50" customFormat="1" ht="12" x14ac:dyDescent="0.2">
      <c r="A138" s="99">
        <v>106</v>
      </c>
      <c r="B138" s="58" t="s">
        <v>241</v>
      </c>
      <c r="C138" s="58" t="s">
        <v>201</v>
      </c>
      <c r="D138" s="100">
        <v>6000</v>
      </c>
      <c r="E138" s="100">
        <v>0</v>
      </c>
      <c r="F138" s="100">
        <v>0</v>
      </c>
      <c r="G138" s="100">
        <v>0</v>
      </c>
      <c r="H138" s="100">
        <v>0</v>
      </c>
      <c r="I138" s="100">
        <v>0</v>
      </c>
      <c r="J138" s="100">
        <v>0</v>
      </c>
      <c r="K138" s="100">
        <f t="shared" si="7"/>
        <v>6000</v>
      </c>
      <c r="L138" s="100">
        <v>250</v>
      </c>
      <c r="M138" s="101">
        <f t="shared" si="8"/>
        <v>6250</v>
      </c>
    </row>
    <row r="139" spans="1:13" s="78" customFormat="1" ht="12.75" thickBot="1" x14ac:dyDescent="0.25">
      <c r="A139" s="60">
        <v>107</v>
      </c>
      <c r="B139" s="80" t="s">
        <v>9</v>
      </c>
      <c r="C139" s="80" t="s">
        <v>207</v>
      </c>
      <c r="D139" s="81">
        <v>0</v>
      </c>
      <c r="E139" s="81">
        <v>0</v>
      </c>
      <c r="F139" s="81">
        <v>0</v>
      </c>
      <c r="G139" s="81">
        <v>0</v>
      </c>
      <c r="H139" s="81">
        <v>0</v>
      </c>
      <c r="I139" s="81">
        <v>0</v>
      </c>
      <c r="J139" s="81">
        <v>0</v>
      </c>
      <c r="K139" s="81">
        <f t="shared" si="7"/>
        <v>0</v>
      </c>
      <c r="L139" s="81">
        <v>0</v>
      </c>
      <c r="M139" s="82">
        <f t="shared" si="8"/>
        <v>0</v>
      </c>
    </row>
    <row r="140" spans="1:13" ht="15" customHeight="1" thickBot="1" x14ac:dyDescent="0.25"/>
    <row r="141" spans="1:13" ht="15" customHeight="1" thickBot="1" x14ac:dyDescent="0.25">
      <c r="A141" s="123" t="s">
        <v>217</v>
      </c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5"/>
    </row>
    <row r="142" spans="1:13" s="61" customFormat="1" ht="36.75" thickBot="1" x14ac:dyDescent="0.25">
      <c r="A142" s="47" t="s">
        <v>7</v>
      </c>
      <c r="B142" s="83" t="s">
        <v>0</v>
      </c>
      <c r="C142" s="48" t="s">
        <v>67</v>
      </c>
      <c r="D142" s="64" t="s">
        <v>8</v>
      </c>
      <c r="E142" s="64" t="s">
        <v>227</v>
      </c>
      <c r="F142" s="64" t="s">
        <v>228</v>
      </c>
      <c r="G142" s="64" t="s">
        <v>229</v>
      </c>
      <c r="H142" s="64"/>
      <c r="I142" s="64"/>
      <c r="J142" s="64"/>
      <c r="K142" s="64" t="s">
        <v>35</v>
      </c>
      <c r="L142" s="64" t="s">
        <v>226</v>
      </c>
      <c r="M142" s="65" t="s">
        <v>35</v>
      </c>
    </row>
    <row r="143" spans="1:13" s="50" customFormat="1" ht="15" customHeight="1" x14ac:dyDescent="0.2">
      <c r="A143" s="107">
        <v>1</v>
      </c>
      <c r="B143" s="108" t="s">
        <v>9</v>
      </c>
      <c r="C143" s="108" t="s">
        <v>208</v>
      </c>
      <c r="D143" s="109">
        <v>0</v>
      </c>
      <c r="E143" s="109">
        <v>0</v>
      </c>
      <c r="F143" s="109">
        <v>0</v>
      </c>
      <c r="G143" s="109">
        <v>0</v>
      </c>
      <c r="H143" s="109">
        <v>0</v>
      </c>
      <c r="I143" s="109">
        <v>0</v>
      </c>
      <c r="J143" s="109">
        <v>0</v>
      </c>
      <c r="K143" s="109">
        <f t="shared" ref="K143:K144" si="9">SUM(D143:J143)</f>
        <v>0</v>
      </c>
      <c r="L143" s="109">
        <v>0</v>
      </c>
      <c r="M143" s="110">
        <f>K143+L143</f>
        <v>0</v>
      </c>
    </row>
    <row r="144" spans="1:13" s="50" customFormat="1" ht="15" customHeight="1" thickBot="1" x14ac:dyDescent="0.25">
      <c r="A144" s="62">
        <v>2</v>
      </c>
      <c r="B144" s="85" t="s">
        <v>103</v>
      </c>
      <c r="C144" s="85" t="s">
        <v>209</v>
      </c>
      <c r="D144" s="74">
        <v>5500</v>
      </c>
      <c r="E144" s="74">
        <v>0</v>
      </c>
      <c r="F144" s="74">
        <v>0</v>
      </c>
      <c r="G144" s="74">
        <v>0</v>
      </c>
      <c r="H144" s="74">
        <v>0</v>
      </c>
      <c r="I144" s="74">
        <v>0</v>
      </c>
      <c r="J144" s="74">
        <v>0</v>
      </c>
      <c r="K144" s="74">
        <f t="shared" si="9"/>
        <v>5500</v>
      </c>
      <c r="L144" s="74">
        <v>250</v>
      </c>
      <c r="M144" s="75">
        <f>K144+L144</f>
        <v>5750</v>
      </c>
    </row>
  </sheetData>
  <autoFilter ref="A13:N29"/>
  <mergeCells count="13">
    <mergeCell ref="A1:M1"/>
    <mergeCell ref="A2:M2"/>
    <mergeCell ref="B10:M10"/>
    <mergeCell ref="A141:M141"/>
    <mergeCell ref="B3:M3"/>
    <mergeCell ref="B4:M4"/>
    <mergeCell ref="B5:M5"/>
    <mergeCell ref="C6:M6"/>
    <mergeCell ref="B7:M7"/>
    <mergeCell ref="B8:M8"/>
    <mergeCell ref="B9:M9"/>
    <mergeCell ref="A31:M31"/>
    <mergeCell ref="A12:M12"/>
  </mergeCells>
  <pageMargins left="0.7" right="0.7" top="0.75" bottom="0.75" header="0.3" footer="0.3"/>
  <pageSetup paperSize="14" scale="3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 ACTIVOS</vt:lpstr>
      <vt:lpstr>Viaticos</vt:lpstr>
      <vt:lpstr>Dietas </vt:lpstr>
      <vt:lpstr>PUESTOS Y SALARIOS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AIP</cp:lastModifiedBy>
  <cp:lastPrinted>2026-04-08T17:05:27Z</cp:lastPrinted>
  <dcterms:created xsi:type="dcterms:W3CDTF">2019-04-26T17:33:19Z</dcterms:created>
  <dcterms:modified xsi:type="dcterms:W3CDTF">2026-04-15T17:22:17Z</dcterms:modified>
</cp:coreProperties>
</file>